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cabca.sharepoint.com/sites/MarketsGroup/InternalMarkets/Reports - 5001.06/AnnualDataCollection-ADOE_AER_AUC/2023/Provided to public/"/>
    </mc:Choice>
  </mc:AlternateContent>
  <xr:revisionPtr revIDLastSave="4" documentId="8_{D2479769-6F52-417A-A7DC-18125FB0038B}" xr6:coauthVersionLast="47" xr6:coauthVersionMax="47" xr10:uidLastSave="{26A7A0FF-77C0-408F-AB89-211018479B37}"/>
  <bookViews>
    <workbookView xWindow="28680" yWindow="-120" windowWidth="29040" windowHeight="15840" xr2:uid="{EB0D064D-3CF1-4AEB-8A95-A7C11B36F55D}"/>
  </bookViews>
  <sheets>
    <sheet name="Installed Capaci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" i="1" l="1"/>
  <c r="I47" i="1"/>
  <c r="K45" i="1"/>
  <c r="I45" i="1"/>
  <c r="J44" i="1"/>
  <c r="K44" i="1" s="1"/>
  <c r="I44" i="1"/>
  <c r="J42" i="1"/>
  <c r="K42" i="1" s="1"/>
  <c r="I42" i="1"/>
  <c r="G42" i="1"/>
  <c r="K41" i="1"/>
  <c r="I41" i="1"/>
  <c r="K40" i="1"/>
  <c r="I40" i="1"/>
  <c r="K39" i="1"/>
  <c r="I39" i="1"/>
  <c r="K38" i="1"/>
  <c r="I38" i="1"/>
  <c r="I37" i="1"/>
  <c r="D37" i="1"/>
  <c r="K37" i="1" s="1"/>
  <c r="K36" i="1"/>
  <c r="I36" i="1"/>
  <c r="K35" i="1"/>
  <c r="I35" i="1"/>
  <c r="I34" i="1"/>
  <c r="F34" i="1"/>
  <c r="K34" i="1" s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</calcChain>
</file>

<file path=xl/sharedStrings.xml><?xml version="1.0" encoding="utf-8"?>
<sst xmlns="http://schemas.openxmlformats.org/spreadsheetml/2006/main" count="17" uniqueCount="16">
  <si>
    <r>
      <t xml:space="preserve">ALBERTA ELECTRIC ENERGY NET INSTALLED </t>
    </r>
    <r>
      <rPr>
        <b/>
        <sz val="14"/>
        <color indexed="10"/>
        <rFont val="Arial"/>
        <family val="2"/>
      </rPr>
      <t>CAPACITY</t>
    </r>
    <r>
      <rPr>
        <b/>
        <sz val="14"/>
        <rFont val="Arial"/>
        <family val="2"/>
      </rPr>
      <t xml:space="preserve"> (MCR  MW) BY RESOURCE</t>
    </r>
  </si>
  <si>
    <t>Resource Type</t>
  </si>
  <si>
    <t xml:space="preserve"> Cogeneration </t>
  </si>
  <si>
    <t xml:space="preserve">Year </t>
  </si>
  <si>
    <t>Coal</t>
  </si>
  <si>
    <t>Natural Gas</t>
  </si>
  <si>
    <t>Hydro</t>
  </si>
  <si>
    <t>Wind</t>
  </si>
  <si>
    <t>Biogas &amp; Biomass</t>
  </si>
  <si>
    <t>Solar</t>
  </si>
  <si>
    <t>sub total Renewables</t>
  </si>
  <si>
    <t>*Others</t>
  </si>
  <si>
    <t>Total</t>
  </si>
  <si>
    <t>Total Cogen</t>
  </si>
  <si>
    <t>Total GAS Cogen</t>
  </si>
  <si>
    <r>
      <t xml:space="preserve">* </t>
    </r>
    <r>
      <rPr>
        <i/>
        <sz val="10"/>
        <rFont val="Arial"/>
        <family val="2"/>
      </rPr>
      <t>Others</t>
    </r>
    <r>
      <rPr>
        <sz val="10"/>
        <rFont val="Arial"/>
        <family val="2"/>
      </rPr>
      <t xml:space="preserve"> include oil, diesel, waste heat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</si>
</sst>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0000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left"/>
    </xf>
    <xf numFmtId="0" fontId="3" fillId="0" borderId="0" xfId="1" applyFont="1" applyFill="1"/>
    <xf numFmtId="0" fontId="5" fillId="0" borderId="0" xfId="1" applyFont="1" applyFill="1"/>
    <xf numFmtId="0" fontId="5" fillId="0" borderId="1" xfId="1" applyFont="1" applyFill="1" applyBorder="1" applyAlignment="1">
      <alignment horizontal="centerContinuous"/>
    </xf>
    <xf numFmtId="0" fontId="6" fillId="0" borderId="1" xfId="1" applyFont="1" applyFill="1" applyBorder="1" applyAlignment="1">
      <alignment horizontal="centerContinuous"/>
    </xf>
    <xf numFmtId="0" fontId="5" fillId="0" borderId="2" xfId="1" applyFont="1" applyFill="1" applyBorder="1" applyAlignment="1">
      <alignment horizontal="centerContinuous"/>
    </xf>
    <xf numFmtId="0" fontId="5" fillId="0" borderId="3" xfId="1" applyFont="1" applyFill="1" applyBorder="1" applyAlignment="1">
      <alignment horizontal="centerContinuous"/>
    </xf>
    <xf numFmtId="0" fontId="3" fillId="0" borderId="4" xfId="1" applyFont="1" applyFill="1" applyBorder="1"/>
    <xf numFmtId="0" fontId="3" fillId="0" borderId="5" xfId="1" applyFont="1" applyFill="1" applyBorder="1" applyAlignment="1">
      <alignment horizontal="centerContinuous"/>
    </xf>
    <xf numFmtId="0" fontId="6" fillId="0" borderId="6" xfId="1" applyFont="1" applyFill="1" applyBorder="1" applyAlignment="1">
      <alignment horizontal="left"/>
    </xf>
    <xf numFmtId="0" fontId="6" fillId="0" borderId="6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wrapText="1"/>
    </xf>
    <xf numFmtId="0" fontId="6" fillId="0" borderId="7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9" xfId="1" applyFont="1" applyFill="1" applyBorder="1"/>
    <xf numFmtId="0" fontId="6" fillId="0" borderId="10" xfId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center" wrapText="1"/>
    </xf>
    <xf numFmtId="0" fontId="7" fillId="0" borderId="12" xfId="1" applyFont="1" applyFill="1" applyBorder="1" applyAlignment="1">
      <alignment horizontal="left"/>
    </xf>
    <xf numFmtId="164" fontId="8" fillId="0" borderId="0" xfId="1" applyNumberFormat="1" applyFont="1" applyFill="1"/>
    <xf numFmtId="164" fontId="8" fillId="0" borderId="3" xfId="1" applyNumberFormat="1" applyFont="1" applyFill="1" applyBorder="1"/>
    <xf numFmtId="165" fontId="8" fillId="0" borderId="13" xfId="1" applyNumberFormat="1" applyFont="1" applyFill="1" applyBorder="1"/>
    <xf numFmtId="0" fontId="7" fillId="0" borderId="14" xfId="1" applyFont="1" applyFill="1" applyBorder="1" applyAlignment="1">
      <alignment horizontal="left"/>
    </xf>
    <xf numFmtId="164" fontId="9" fillId="0" borderId="12" xfId="1" applyNumberFormat="1" applyFont="1" applyFill="1" applyBorder="1"/>
    <xf numFmtId="164" fontId="9" fillId="0" borderId="13" xfId="1" applyNumberFormat="1" applyFont="1" applyFill="1" applyBorder="1"/>
    <xf numFmtId="164" fontId="8" fillId="0" borderId="13" xfId="1" applyNumberFormat="1" applyFont="1" applyFill="1" applyBorder="1"/>
    <xf numFmtId="165" fontId="8" fillId="0" borderId="0" xfId="1" applyNumberFormat="1" applyFont="1" applyFill="1"/>
    <xf numFmtId="0" fontId="7" fillId="0" borderId="15" xfId="1" applyFont="1" applyFill="1" applyBorder="1" applyAlignment="1">
      <alignment horizontal="left"/>
    </xf>
    <xf numFmtId="164" fontId="8" fillId="0" borderId="16" xfId="1" applyNumberFormat="1" applyFont="1" applyFill="1" applyBorder="1"/>
    <xf numFmtId="164" fontId="8" fillId="0" borderId="17" xfId="1" applyNumberFormat="1" applyFont="1" applyFill="1" applyBorder="1"/>
    <xf numFmtId="0" fontId="7" fillId="0" borderId="9" xfId="1" applyFont="1" applyFill="1" applyBorder="1" applyAlignment="1">
      <alignment horizontal="left"/>
    </xf>
    <xf numFmtId="164" fontId="9" fillId="0" borderId="15" xfId="1" applyNumberFormat="1" applyFont="1" applyFill="1" applyBorder="1"/>
    <xf numFmtId="164" fontId="9" fillId="0" borderId="17" xfId="1" applyNumberFormat="1" applyFont="1" applyFill="1" applyBorder="1"/>
    <xf numFmtId="0" fontId="10" fillId="0" borderId="0" xfId="1" applyFont="1" applyFill="1"/>
    <xf numFmtId="166" fontId="1" fillId="0" borderId="0" xfId="1" applyNumberFormat="1" applyFill="1"/>
    <xf numFmtId="0" fontId="12" fillId="0" borderId="0" xfId="1" applyFont="1" applyFill="1" applyAlignment="1">
      <alignment horizontal="right"/>
    </xf>
    <xf numFmtId="167" fontId="13" fillId="0" borderId="0" xfId="1" applyNumberFormat="1" applyFont="1" applyFill="1"/>
  </cellXfs>
  <cellStyles count="2">
    <cellStyle name="Normal" xfId="0" builtinId="0"/>
    <cellStyle name="Normal 4" xfId="1" xr:uid="{1DD881AE-2405-41FB-95A6-D52113AE06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3</xdr:col>
      <xdr:colOff>359443</xdr:colOff>
      <xdr:row>3</xdr:row>
      <xdr:rowOff>111918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03E5D8-35ED-4550-B34E-335A24462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6675"/>
          <a:ext cx="2016793" cy="588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58AA6-4CA6-47D8-A6E6-325CB04F5F15}">
  <sheetPr>
    <pageSetUpPr fitToPage="1"/>
  </sheetPr>
  <dimension ref="A2:O50"/>
  <sheetViews>
    <sheetView tabSelected="1" workbookViewId="0">
      <selection activeCell="S8" sqref="S8"/>
    </sheetView>
  </sheetViews>
  <sheetFormatPr defaultRowHeight="14.5" x14ac:dyDescent="0.35"/>
  <cols>
    <col min="14" max="14" width="13.26953125" customWidth="1"/>
    <col min="15" max="15" width="14.90625" customWidth="1"/>
  </cols>
  <sheetData>
    <row r="2" spans="1:1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5" x14ac:dyDescent="0.45">
      <c r="A5" s="2">
        <v>2023</v>
      </c>
      <c r="B5" s="3" t="s">
        <v>0</v>
      </c>
      <c r="C5" s="4"/>
      <c r="D5" s="4"/>
      <c r="E5" s="4"/>
      <c r="F5" s="4"/>
      <c r="G5" s="4"/>
      <c r="H5" s="4"/>
      <c r="I5" s="4"/>
      <c r="J5" s="4"/>
      <c r="K5" s="4"/>
      <c r="L5" s="1"/>
      <c r="M5" s="1"/>
      <c r="N5" s="1"/>
      <c r="O5" s="1"/>
    </row>
    <row r="6" spans="1:15" ht="18.5" thickBot="1" x14ac:dyDescent="0.45">
      <c r="A6" s="1"/>
      <c r="B6" s="3"/>
      <c r="C6" s="4"/>
      <c r="D6" s="4"/>
      <c r="E6" s="4"/>
      <c r="F6" s="4"/>
      <c r="G6" s="4"/>
      <c r="H6" s="4"/>
      <c r="I6" s="4"/>
      <c r="J6" s="4"/>
      <c r="K6" s="4"/>
      <c r="L6" s="1"/>
      <c r="M6" s="1"/>
      <c r="N6" s="1"/>
      <c r="O6" s="1"/>
    </row>
    <row r="7" spans="1:15" ht="18" x14ac:dyDescent="0.4">
      <c r="A7" s="1"/>
      <c r="B7" s="5"/>
      <c r="C7" s="6" t="s">
        <v>1</v>
      </c>
      <c r="D7" s="7"/>
      <c r="E7" s="7"/>
      <c r="F7" s="7"/>
      <c r="G7" s="7"/>
      <c r="H7" s="7"/>
      <c r="I7" s="7"/>
      <c r="J7" s="7"/>
      <c r="K7" s="8"/>
      <c r="L7" s="1"/>
      <c r="M7" s="9"/>
      <c r="N7" s="10" t="s">
        <v>2</v>
      </c>
      <c r="O7" s="10"/>
    </row>
    <row r="8" spans="1:15" ht="62.5" thickBot="1" x14ac:dyDescent="0.4">
      <c r="A8" s="1"/>
      <c r="B8" s="11" t="s">
        <v>3</v>
      </c>
      <c r="C8" s="12" t="s">
        <v>4</v>
      </c>
      <c r="D8" s="13" t="s">
        <v>5</v>
      </c>
      <c r="E8" s="14" t="s">
        <v>6</v>
      </c>
      <c r="F8" s="14" t="s">
        <v>7</v>
      </c>
      <c r="G8" s="13" t="s">
        <v>8</v>
      </c>
      <c r="H8" s="13" t="s">
        <v>9</v>
      </c>
      <c r="I8" s="13" t="s">
        <v>10</v>
      </c>
      <c r="J8" s="14" t="s">
        <v>11</v>
      </c>
      <c r="K8" s="15" t="s">
        <v>12</v>
      </c>
      <c r="L8" s="1"/>
      <c r="M8" s="16" t="s">
        <v>3</v>
      </c>
      <c r="N8" s="17" t="s">
        <v>13</v>
      </c>
      <c r="O8" s="18" t="s">
        <v>14</v>
      </c>
    </row>
    <row r="9" spans="1:15" x14ac:dyDescent="0.35">
      <c r="A9" s="1"/>
      <c r="B9" s="19">
        <v>1985</v>
      </c>
      <c r="C9" s="20">
        <v>4158</v>
      </c>
      <c r="D9" s="20">
        <v>1896.2</v>
      </c>
      <c r="E9" s="20">
        <v>808.1</v>
      </c>
      <c r="F9" s="20">
        <v>0.1</v>
      </c>
      <c r="G9" s="20">
        <v>55.2</v>
      </c>
      <c r="H9" s="20">
        <v>0</v>
      </c>
      <c r="I9" s="20">
        <f>SUM(E9:H9)</f>
        <v>863.40000000000009</v>
      </c>
      <c r="J9" s="20">
        <v>7.4</v>
      </c>
      <c r="K9" s="21">
        <f>SUM(C9:H9)+J9</f>
        <v>6925</v>
      </c>
      <c r="L9" s="22"/>
      <c r="M9" s="23">
        <v>1985</v>
      </c>
      <c r="N9" s="24">
        <v>617.40000000000009</v>
      </c>
      <c r="O9" s="25">
        <v>562.20000000000005</v>
      </c>
    </row>
    <row r="10" spans="1:15" x14ac:dyDescent="0.35">
      <c r="A10" s="1"/>
      <c r="B10" s="19">
        <v>1986</v>
      </c>
      <c r="C10" s="20">
        <v>4158</v>
      </c>
      <c r="D10" s="20">
        <v>1864.6</v>
      </c>
      <c r="E10" s="20">
        <v>808.1</v>
      </c>
      <c r="F10" s="20">
        <v>0.3</v>
      </c>
      <c r="G10" s="20">
        <v>55.2</v>
      </c>
      <c r="H10" s="20">
        <v>0</v>
      </c>
      <c r="I10" s="20">
        <f t="shared" ref="I10:I45" si="0">SUM(E10:H10)</f>
        <v>863.6</v>
      </c>
      <c r="J10" s="20">
        <v>7.4</v>
      </c>
      <c r="K10" s="26">
        <f t="shared" ref="K10:K45" si="1">SUM(C10:H10)+J10</f>
        <v>6893.6</v>
      </c>
      <c r="L10" s="22"/>
      <c r="M10" s="23">
        <v>1986</v>
      </c>
      <c r="N10" s="24">
        <v>618.40000000000009</v>
      </c>
      <c r="O10" s="25">
        <v>563.20000000000005</v>
      </c>
    </row>
    <row r="11" spans="1:15" x14ac:dyDescent="0.35">
      <c r="A11" s="1"/>
      <c r="B11" s="19">
        <v>1987</v>
      </c>
      <c r="C11" s="20">
        <v>4158</v>
      </c>
      <c r="D11" s="20">
        <v>1868.3</v>
      </c>
      <c r="E11" s="20">
        <v>808.1</v>
      </c>
      <c r="F11" s="20">
        <v>0.4</v>
      </c>
      <c r="G11" s="20">
        <v>55.2</v>
      </c>
      <c r="H11" s="20">
        <v>0</v>
      </c>
      <c r="I11" s="20">
        <f t="shared" si="0"/>
        <v>863.7</v>
      </c>
      <c r="J11" s="20">
        <v>7.4</v>
      </c>
      <c r="K11" s="26">
        <f t="shared" si="1"/>
        <v>6897.4</v>
      </c>
      <c r="L11" s="22"/>
      <c r="M11" s="23">
        <v>1987</v>
      </c>
      <c r="N11" s="24">
        <v>618.40000000000009</v>
      </c>
      <c r="O11" s="25">
        <v>563.20000000000005</v>
      </c>
    </row>
    <row r="12" spans="1:15" x14ac:dyDescent="0.35">
      <c r="A12" s="1"/>
      <c r="B12" s="19">
        <v>1988</v>
      </c>
      <c r="C12" s="20">
        <v>4167</v>
      </c>
      <c r="D12" s="20">
        <v>1870.5</v>
      </c>
      <c r="E12" s="20">
        <v>795.4</v>
      </c>
      <c r="F12" s="20">
        <v>0.4</v>
      </c>
      <c r="G12" s="20">
        <v>53</v>
      </c>
      <c r="H12" s="20">
        <v>0</v>
      </c>
      <c r="I12" s="20">
        <f t="shared" si="0"/>
        <v>848.8</v>
      </c>
      <c r="J12" s="20">
        <v>7.4</v>
      </c>
      <c r="K12" s="26">
        <f t="shared" si="1"/>
        <v>6893.6999999999989</v>
      </c>
      <c r="L12" s="22"/>
      <c r="M12" s="23">
        <v>1988</v>
      </c>
      <c r="N12" s="24">
        <v>622.70000000000005</v>
      </c>
      <c r="O12" s="25">
        <v>569.70000000000005</v>
      </c>
    </row>
    <row r="13" spans="1:15" x14ac:dyDescent="0.35">
      <c r="A13" s="1"/>
      <c r="B13" s="19">
        <v>1989</v>
      </c>
      <c r="C13" s="20">
        <v>4553</v>
      </c>
      <c r="D13" s="20">
        <v>1795.9</v>
      </c>
      <c r="E13" s="20">
        <v>795.4</v>
      </c>
      <c r="F13" s="20">
        <v>0.4</v>
      </c>
      <c r="G13" s="20">
        <v>52</v>
      </c>
      <c r="H13" s="20">
        <v>0</v>
      </c>
      <c r="I13" s="20">
        <f t="shared" si="0"/>
        <v>847.8</v>
      </c>
      <c r="J13" s="20">
        <v>7.3</v>
      </c>
      <c r="K13" s="26">
        <f t="shared" si="1"/>
        <v>7203.9999999999991</v>
      </c>
      <c r="L13" s="22"/>
      <c r="M13" s="23">
        <v>1989</v>
      </c>
      <c r="N13" s="24">
        <v>617.5</v>
      </c>
      <c r="O13" s="25">
        <v>565.5</v>
      </c>
    </row>
    <row r="14" spans="1:15" x14ac:dyDescent="0.35">
      <c r="A14" s="1"/>
      <c r="B14" s="19">
        <v>1990</v>
      </c>
      <c r="C14" s="20">
        <v>5299</v>
      </c>
      <c r="D14" s="20">
        <v>1796</v>
      </c>
      <c r="E14" s="20">
        <v>795.4</v>
      </c>
      <c r="F14" s="20">
        <v>0.6</v>
      </c>
      <c r="G14" s="20">
        <v>122</v>
      </c>
      <c r="H14" s="20">
        <v>0</v>
      </c>
      <c r="I14" s="20">
        <f t="shared" si="0"/>
        <v>918</v>
      </c>
      <c r="J14" s="20">
        <v>7.3</v>
      </c>
      <c r="K14" s="26">
        <f t="shared" si="1"/>
        <v>8020.3</v>
      </c>
      <c r="L14" s="22"/>
      <c r="M14" s="23">
        <v>1990</v>
      </c>
      <c r="N14" s="24">
        <v>687.7</v>
      </c>
      <c r="O14" s="25">
        <v>565.70000000000005</v>
      </c>
    </row>
    <row r="15" spans="1:15" x14ac:dyDescent="0.35">
      <c r="A15" s="1"/>
      <c r="B15" s="19">
        <v>1991</v>
      </c>
      <c r="C15" s="20">
        <v>5299</v>
      </c>
      <c r="D15" s="20">
        <v>1770.1</v>
      </c>
      <c r="E15" s="20">
        <v>797.9</v>
      </c>
      <c r="F15" s="20">
        <v>0.6</v>
      </c>
      <c r="G15" s="20">
        <v>122</v>
      </c>
      <c r="H15" s="20">
        <v>0</v>
      </c>
      <c r="I15" s="20">
        <f t="shared" si="0"/>
        <v>920.5</v>
      </c>
      <c r="J15" s="20">
        <v>7.3</v>
      </c>
      <c r="K15" s="26">
        <f t="shared" si="1"/>
        <v>7996.9000000000005</v>
      </c>
      <c r="L15" s="22"/>
      <c r="M15" s="23">
        <v>1991</v>
      </c>
      <c r="N15" s="24">
        <v>687.7</v>
      </c>
      <c r="O15" s="25">
        <v>565.70000000000005</v>
      </c>
    </row>
    <row r="16" spans="1:15" x14ac:dyDescent="0.35">
      <c r="A16" s="1"/>
      <c r="B16" s="19">
        <v>1992</v>
      </c>
      <c r="C16" s="20">
        <v>5299</v>
      </c>
      <c r="D16" s="20">
        <v>1772.1</v>
      </c>
      <c r="E16" s="20">
        <v>818.3</v>
      </c>
      <c r="F16" s="20">
        <v>0.6</v>
      </c>
      <c r="G16" s="20">
        <v>122</v>
      </c>
      <c r="H16" s="20">
        <v>0</v>
      </c>
      <c r="I16" s="20">
        <f t="shared" si="0"/>
        <v>940.9</v>
      </c>
      <c r="J16" s="20">
        <v>7.3</v>
      </c>
      <c r="K16" s="26">
        <f t="shared" si="1"/>
        <v>8019.3000000000011</v>
      </c>
      <c r="L16" s="22"/>
      <c r="M16" s="23">
        <v>1992</v>
      </c>
      <c r="N16" s="24">
        <v>688.3</v>
      </c>
      <c r="O16" s="25">
        <v>566.29999999999995</v>
      </c>
    </row>
    <row r="17" spans="1:15" x14ac:dyDescent="0.35">
      <c r="A17" s="1"/>
      <c r="B17" s="19">
        <v>1993</v>
      </c>
      <c r="C17" s="20">
        <v>5318</v>
      </c>
      <c r="D17" s="20">
        <v>1773.8</v>
      </c>
      <c r="E17" s="20">
        <v>818.3</v>
      </c>
      <c r="F17" s="20">
        <v>12.4</v>
      </c>
      <c r="G17" s="20">
        <v>204.5</v>
      </c>
      <c r="H17" s="20">
        <v>0</v>
      </c>
      <c r="I17" s="20">
        <f t="shared" si="0"/>
        <v>1035.1999999999998</v>
      </c>
      <c r="J17" s="20">
        <v>7.3</v>
      </c>
      <c r="K17" s="26">
        <f t="shared" si="1"/>
        <v>8134.3</v>
      </c>
      <c r="L17" s="22"/>
      <c r="M17" s="23">
        <v>1993</v>
      </c>
      <c r="N17" s="24">
        <v>771.7</v>
      </c>
      <c r="O17" s="25">
        <v>567.20000000000005</v>
      </c>
    </row>
    <row r="18" spans="1:15" x14ac:dyDescent="0.35">
      <c r="A18" s="1"/>
      <c r="B18" s="19">
        <v>1994</v>
      </c>
      <c r="C18" s="20">
        <v>5704</v>
      </c>
      <c r="D18" s="20">
        <v>1785.7</v>
      </c>
      <c r="E18" s="20">
        <v>847.3</v>
      </c>
      <c r="F18" s="20">
        <v>21.4</v>
      </c>
      <c r="G18" s="20">
        <v>263.7</v>
      </c>
      <c r="H18" s="20">
        <v>0</v>
      </c>
      <c r="I18" s="20">
        <f t="shared" si="0"/>
        <v>1132.3999999999999</v>
      </c>
      <c r="J18" s="20">
        <v>7.9</v>
      </c>
      <c r="K18" s="26">
        <f t="shared" si="1"/>
        <v>8630</v>
      </c>
      <c r="L18" s="22"/>
      <c r="M18" s="23">
        <v>1994</v>
      </c>
      <c r="N18" s="24">
        <v>781.3</v>
      </c>
      <c r="O18" s="25">
        <v>576.79999999999995</v>
      </c>
    </row>
    <row r="19" spans="1:15" x14ac:dyDescent="0.35">
      <c r="A19" s="1"/>
      <c r="B19" s="19">
        <v>1995</v>
      </c>
      <c r="C19" s="20">
        <v>5704</v>
      </c>
      <c r="D19" s="20">
        <v>1797</v>
      </c>
      <c r="E19" s="20">
        <v>847.3</v>
      </c>
      <c r="F19" s="20">
        <v>21.4</v>
      </c>
      <c r="G19" s="20">
        <v>225.2</v>
      </c>
      <c r="H19" s="20">
        <v>0</v>
      </c>
      <c r="I19" s="20">
        <f t="shared" si="0"/>
        <v>1093.8999999999999</v>
      </c>
      <c r="J19" s="20">
        <v>7.4</v>
      </c>
      <c r="K19" s="26">
        <f t="shared" si="1"/>
        <v>8602.2999999999993</v>
      </c>
      <c r="L19" s="22"/>
      <c r="M19" s="23">
        <v>1995</v>
      </c>
      <c r="N19" s="24">
        <v>794</v>
      </c>
      <c r="O19" s="25">
        <v>589.5</v>
      </c>
    </row>
    <row r="20" spans="1:15" x14ac:dyDescent="0.35">
      <c r="A20" s="1"/>
      <c r="B20" s="19">
        <v>1996</v>
      </c>
      <c r="C20" s="20">
        <v>5704</v>
      </c>
      <c r="D20" s="20">
        <v>1818.9</v>
      </c>
      <c r="E20" s="20">
        <v>847.3</v>
      </c>
      <c r="F20" s="20">
        <v>21.4</v>
      </c>
      <c r="G20" s="20">
        <v>235.9</v>
      </c>
      <c r="H20" s="20">
        <v>0</v>
      </c>
      <c r="I20" s="20">
        <f t="shared" si="0"/>
        <v>1104.5999999999999</v>
      </c>
      <c r="J20" s="20">
        <v>12.4</v>
      </c>
      <c r="K20" s="26">
        <f t="shared" si="1"/>
        <v>8639.8999999999978</v>
      </c>
      <c r="L20" s="22"/>
      <c r="M20" s="23">
        <v>1996</v>
      </c>
      <c r="N20" s="24">
        <v>786.8</v>
      </c>
      <c r="O20" s="25">
        <v>582.29999999999995</v>
      </c>
    </row>
    <row r="21" spans="1:15" x14ac:dyDescent="0.35">
      <c r="A21" s="1"/>
      <c r="B21" s="19">
        <v>1997</v>
      </c>
      <c r="C21" s="20">
        <v>5704</v>
      </c>
      <c r="D21" s="20">
        <v>1819.4</v>
      </c>
      <c r="E21" s="20">
        <v>847.3</v>
      </c>
      <c r="F21" s="20">
        <v>23.1</v>
      </c>
      <c r="G21" s="20">
        <v>235.9</v>
      </c>
      <c r="H21" s="20">
        <v>0</v>
      </c>
      <c r="I21" s="20">
        <f t="shared" si="0"/>
        <v>1106.3</v>
      </c>
      <c r="J21" s="20">
        <v>11.2</v>
      </c>
      <c r="K21" s="26">
        <f t="shared" si="1"/>
        <v>8640.9</v>
      </c>
      <c r="L21" s="22"/>
      <c r="M21" s="23">
        <v>1997</v>
      </c>
      <c r="N21" s="24">
        <v>796.9</v>
      </c>
      <c r="O21" s="25">
        <v>592.4</v>
      </c>
    </row>
    <row r="22" spans="1:15" x14ac:dyDescent="0.35">
      <c r="A22" s="1"/>
      <c r="B22" s="19">
        <v>1998</v>
      </c>
      <c r="C22" s="20">
        <v>5636</v>
      </c>
      <c r="D22" s="20">
        <v>1878.1</v>
      </c>
      <c r="E22" s="20">
        <v>847.3</v>
      </c>
      <c r="F22" s="20">
        <v>24.3</v>
      </c>
      <c r="G22" s="20">
        <v>239.9</v>
      </c>
      <c r="H22" s="20">
        <v>0</v>
      </c>
      <c r="I22" s="20">
        <f t="shared" si="0"/>
        <v>1111.5</v>
      </c>
      <c r="J22" s="20">
        <v>6.2</v>
      </c>
      <c r="K22" s="26">
        <f t="shared" si="1"/>
        <v>8631.7999999999993</v>
      </c>
      <c r="L22" s="22"/>
      <c r="M22" s="23">
        <v>1998</v>
      </c>
      <c r="N22" s="24">
        <v>881.3</v>
      </c>
      <c r="O22" s="25">
        <v>676.8</v>
      </c>
    </row>
    <row r="23" spans="1:15" x14ac:dyDescent="0.35">
      <c r="A23" s="1"/>
      <c r="B23" s="19">
        <v>1999</v>
      </c>
      <c r="C23" s="20">
        <v>5638</v>
      </c>
      <c r="D23" s="20">
        <v>2247.5</v>
      </c>
      <c r="E23" s="20">
        <v>850.4</v>
      </c>
      <c r="F23" s="20">
        <v>24.3</v>
      </c>
      <c r="G23" s="20">
        <v>256</v>
      </c>
      <c r="H23" s="20">
        <v>0</v>
      </c>
      <c r="I23" s="20">
        <f t="shared" si="0"/>
        <v>1130.6999999999998</v>
      </c>
      <c r="J23" s="20">
        <v>12.7</v>
      </c>
      <c r="K23" s="26">
        <f t="shared" si="1"/>
        <v>9028.9</v>
      </c>
      <c r="L23" s="22"/>
      <c r="M23" s="23">
        <v>1999</v>
      </c>
      <c r="N23" s="24">
        <v>1135.3000000000002</v>
      </c>
      <c r="O23" s="25">
        <v>924.30000000000007</v>
      </c>
    </row>
    <row r="24" spans="1:15" x14ac:dyDescent="0.35">
      <c r="A24" s="1"/>
      <c r="B24" s="19">
        <v>2000</v>
      </c>
      <c r="C24" s="20">
        <v>5638</v>
      </c>
      <c r="D24" s="20">
        <v>2883.1</v>
      </c>
      <c r="E24" s="20">
        <v>863.2</v>
      </c>
      <c r="F24" s="20">
        <v>36.799999999999997</v>
      </c>
      <c r="G24" s="20">
        <v>271.60000000000002</v>
      </c>
      <c r="H24" s="20">
        <v>0</v>
      </c>
      <c r="I24" s="20">
        <f t="shared" si="0"/>
        <v>1171.5999999999999</v>
      </c>
      <c r="J24" s="20">
        <v>41.15</v>
      </c>
      <c r="K24" s="26">
        <f t="shared" si="1"/>
        <v>9733.85</v>
      </c>
      <c r="L24" s="22"/>
      <c r="M24" s="23">
        <v>2000</v>
      </c>
      <c r="N24" s="24">
        <v>1812.9999999999998</v>
      </c>
      <c r="O24" s="25">
        <v>1555.3999999999999</v>
      </c>
    </row>
    <row r="25" spans="1:15" x14ac:dyDescent="0.35">
      <c r="A25" s="1"/>
      <c r="B25" s="19">
        <v>2001</v>
      </c>
      <c r="C25" s="20">
        <v>5615</v>
      </c>
      <c r="D25" s="20">
        <v>3618.9</v>
      </c>
      <c r="E25" s="20">
        <v>863.2</v>
      </c>
      <c r="F25" s="20">
        <v>94.1</v>
      </c>
      <c r="G25" s="20">
        <v>271.60000000000002</v>
      </c>
      <c r="H25" s="20">
        <v>0</v>
      </c>
      <c r="I25" s="20">
        <f t="shared" si="0"/>
        <v>1228.9000000000001</v>
      </c>
      <c r="J25" s="20">
        <v>50.15</v>
      </c>
      <c r="K25" s="26">
        <f t="shared" si="1"/>
        <v>10512.95</v>
      </c>
      <c r="L25" s="22"/>
      <c r="M25" s="23">
        <v>2001</v>
      </c>
      <c r="N25" s="24">
        <v>2330.9999999999995</v>
      </c>
      <c r="O25" s="25">
        <v>2064.3999999999996</v>
      </c>
    </row>
    <row r="26" spans="1:15" x14ac:dyDescent="0.35">
      <c r="A26" s="1"/>
      <c r="B26" s="19">
        <v>2002</v>
      </c>
      <c r="C26" s="20">
        <v>5658.9</v>
      </c>
      <c r="D26" s="20">
        <v>4017</v>
      </c>
      <c r="E26" s="20">
        <v>860</v>
      </c>
      <c r="F26" s="20">
        <v>96.6</v>
      </c>
      <c r="G26" s="20">
        <v>276.822</v>
      </c>
      <c r="H26" s="20">
        <v>0</v>
      </c>
      <c r="I26" s="20">
        <f t="shared" si="0"/>
        <v>1233.422</v>
      </c>
      <c r="J26" s="20">
        <v>50.15</v>
      </c>
      <c r="K26" s="26">
        <f t="shared" si="1"/>
        <v>10959.472</v>
      </c>
      <c r="L26" s="22"/>
      <c r="M26" s="23">
        <v>2002</v>
      </c>
      <c r="N26" s="24">
        <v>2701.7000000000003</v>
      </c>
      <c r="O26" s="25">
        <v>2434.7000000000003</v>
      </c>
    </row>
    <row r="27" spans="1:15" x14ac:dyDescent="0.35">
      <c r="A27" s="1"/>
      <c r="B27" s="19">
        <v>2003</v>
      </c>
      <c r="C27" s="20">
        <v>5519.6</v>
      </c>
      <c r="D27" s="20">
        <v>4788.2</v>
      </c>
      <c r="E27" s="20">
        <v>893</v>
      </c>
      <c r="F27" s="20">
        <v>171.8</v>
      </c>
      <c r="G27" s="20">
        <v>277.322</v>
      </c>
      <c r="H27" s="20">
        <v>0</v>
      </c>
      <c r="I27" s="20">
        <f t="shared" si="0"/>
        <v>1342.1219999999998</v>
      </c>
      <c r="J27" s="20">
        <v>50.15</v>
      </c>
      <c r="K27" s="26">
        <f t="shared" si="1"/>
        <v>11700.071999999998</v>
      </c>
      <c r="L27" s="22"/>
      <c r="M27" s="23">
        <v>2003</v>
      </c>
      <c r="N27" s="24">
        <v>3158.2000000000003</v>
      </c>
      <c r="O27" s="25">
        <v>2889.2000000000003</v>
      </c>
    </row>
    <row r="28" spans="1:15" x14ac:dyDescent="0.35">
      <c r="A28" s="1"/>
      <c r="B28" s="19">
        <v>2004</v>
      </c>
      <c r="C28" s="20">
        <v>5508.6</v>
      </c>
      <c r="D28" s="20">
        <v>4797.5</v>
      </c>
      <c r="E28" s="20">
        <v>900</v>
      </c>
      <c r="F28" s="20">
        <v>273.2</v>
      </c>
      <c r="G28" s="20">
        <v>277.322</v>
      </c>
      <c r="H28" s="20">
        <v>0</v>
      </c>
      <c r="I28" s="20">
        <f t="shared" si="0"/>
        <v>1450.5219999999999</v>
      </c>
      <c r="J28" s="20">
        <v>50.15</v>
      </c>
      <c r="K28" s="26">
        <f t="shared" si="1"/>
        <v>11806.772000000001</v>
      </c>
      <c r="L28" s="22"/>
      <c r="M28" s="23">
        <v>2004</v>
      </c>
      <c r="N28" s="24">
        <v>3157.2999999999997</v>
      </c>
      <c r="O28" s="25">
        <v>2888.2999999999997</v>
      </c>
    </row>
    <row r="29" spans="1:15" x14ac:dyDescent="0.35">
      <c r="A29" s="1"/>
      <c r="B29" s="19">
        <v>2005</v>
      </c>
      <c r="C29" s="20">
        <v>5839.6</v>
      </c>
      <c r="D29" s="20">
        <v>4770.2</v>
      </c>
      <c r="E29" s="20">
        <v>899.7</v>
      </c>
      <c r="F29" s="20">
        <v>276.7</v>
      </c>
      <c r="G29" s="20">
        <v>308.12099999999998</v>
      </c>
      <c r="H29" s="20">
        <v>0</v>
      </c>
      <c r="I29" s="20">
        <f t="shared" si="0"/>
        <v>1484.5210000000002</v>
      </c>
      <c r="J29" s="20">
        <v>55.15</v>
      </c>
      <c r="K29" s="26">
        <f t="shared" si="1"/>
        <v>12149.471</v>
      </c>
      <c r="L29" s="22"/>
      <c r="M29" s="23">
        <v>2005</v>
      </c>
      <c r="N29" s="24">
        <v>3187.1989999999996</v>
      </c>
      <c r="O29" s="25">
        <v>2892.2</v>
      </c>
    </row>
    <row r="30" spans="1:15" x14ac:dyDescent="0.35">
      <c r="A30" s="1"/>
      <c r="B30" s="19">
        <v>2006</v>
      </c>
      <c r="C30" s="20">
        <v>5863.6</v>
      </c>
      <c r="D30" s="20">
        <v>4324.5</v>
      </c>
      <c r="E30" s="20">
        <v>899.7</v>
      </c>
      <c r="F30" s="20">
        <v>386.2</v>
      </c>
      <c r="G30" s="20">
        <v>313.10000000000002</v>
      </c>
      <c r="H30" s="20">
        <v>0</v>
      </c>
      <c r="I30" s="20">
        <f t="shared" si="0"/>
        <v>1599</v>
      </c>
      <c r="J30" s="20">
        <v>54.05</v>
      </c>
      <c r="K30" s="26">
        <f t="shared" si="1"/>
        <v>11841.150000000001</v>
      </c>
      <c r="L30" s="22"/>
      <c r="M30" s="23">
        <v>2006</v>
      </c>
      <c r="N30" s="24">
        <v>3364.799</v>
      </c>
      <c r="O30" s="25">
        <v>3065.9</v>
      </c>
    </row>
    <row r="31" spans="1:15" x14ac:dyDescent="0.35">
      <c r="A31" s="1"/>
      <c r="B31" s="19">
        <v>2007</v>
      </c>
      <c r="C31" s="20">
        <v>5917.9</v>
      </c>
      <c r="D31" s="20">
        <v>4425.2</v>
      </c>
      <c r="E31" s="20">
        <v>899.72</v>
      </c>
      <c r="F31" s="20">
        <v>525.20000000000005</v>
      </c>
      <c r="G31" s="20">
        <v>313.10000000000002</v>
      </c>
      <c r="H31" s="20">
        <v>0</v>
      </c>
      <c r="I31" s="20">
        <f t="shared" si="0"/>
        <v>1738.02</v>
      </c>
      <c r="J31" s="20">
        <v>54.05</v>
      </c>
      <c r="K31" s="26">
        <f t="shared" si="1"/>
        <v>12135.169999999998</v>
      </c>
      <c r="L31" s="22"/>
      <c r="M31" s="23">
        <v>2007</v>
      </c>
      <c r="N31" s="24">
        <v>3467.0889999999999</v>
      </c>
      <c r="O31" s="25">
        <v>3168.19</v>
      </c>
    </row>
    <row r="32" spans="1:15" x14ac:dyDescent="0.35">
      <c r="A32" s="1"/>
      <c r="B32" s="19">
        <v>2008</v>
      </c>
      <c r="C32" s="20">
        <v>5918.3</v>
      </c>
      <c r="D32" s="20">
        <v>4823.3999999999996</v>
      </c>
      <c r="E32" s="20">
        <v>899.7</v>
      </c>
      <c r="F32" s="20">
        <v>525.20000000000005</v>
      </c>
      <c r="G32" s="20">
        <v>313.10000000000002</v>
      </c>
      <c r="H32" s="20">
        <v>0</v>
      </c>
      <c r="I32" s="20">
        <f t="shared" si="0"/>
        <v>1738</v>
      </c>
      <c r="J32" s="20">
        <v>74.099999999999994</v>
      </c>
      <c r="K32" s="26">
        <f t="shared" si="1"/>
        <v>12553.800000000003</v>
      </c>
      <c r="L32" s="22"/>
      <c r="M32" s="23">
        <v>2008</v>
      </c>
      <c r="N32" s="24">
        <v>3772.3989999999994</v>
      </c>
      <c r="O32" s="25">
        <v>3453.4999999999995</v>
      </c>
    </row>
    <row r="33" spans="1:15" x14ac:dyDescent="0.35">
      <c r="A33" s="1"/>
      <c r="B33" s="19">
        <v>2009</v>
      </c>
      <c r="C33" s="20">
        <v>5971.3</v>
      </c>
      <c r="D33" s="20">
        <v>5138.6000000000004</v>
      </c>
      <c r="E33" s="20">
        <v>900</v>
      </c>
      <c r="F33" s="20">
        <v>591.20000000000005</v>
      </c>
      <c r="G33" s="20">
        <v>323.2</v>
      </c>
      <c r="H33" s="20">
        <v>0</v>
      </c>
      <c r="I33" s="20">
        <f t="shared" si="0"/>
        <v>1814.4</v>
      </c>
      <c r="J33" s="20">
        <v>72.5</v>
      </c>
      <c r="K33" s="26">
        <f t="shared" si="1"/>
        <v>12996.800000000003</v>
      </c>
      <c r="L33" s="22"/>
      <c r="M33" s="23">
        <v>2009</v>
      </c>
      <c r="N33" s="24">
        <v>3884.56</v>
      </c>
      <c r="O33" s="25">
        <v>3554.5</v>
      </c>
    </row>
    <row r="34" spans="1:15" x14ac:dyDescent="0.35">
      <c r="A34" s="1"/>
      <c r="B34" s="19">
        <v>2010</v>
      </c>
      <c r="C34" s="20">
        <v>5735.3</v>
      </c>
      <c r="D34" s="20">
        <v>5217.5</v>
      </c>
      <c r="E34" s="20">
        <v>900</v>
      </c>
      <c r="F34" s="20">
        <f>804.8-81.6</f>
        <v>723.19999999999993</v>
      </c>
      <c r="G34" s="20">
        <v>340.2</v>
      </c>
      <c r="H34" s="20">
        <v>0</v>
      </c>
      <c r="I34" s="20">
        <f t="shared" si="0"/>
        <v>1963.3999999999999</v>
      </c>
      <c r="J34" s="20">
        <v>73.3</v>
      </c>
      <c r="K34" s="26">
        <f t="shared" si="1"/>
        <v>12989.5</v>
      </c>
      <c r="L34" s="22"/>
      <c r="M34" s="23">
        <v>2010</v>
      </c>
      <c r="N34" s="24">
        <v>3978.6599999999994</v>
      </c>
      <c r="O34" s="25">
        <v>3632.5999999999995</v>
      </c>
    </row>
    <row r="35" spans="1:15" x14ac:dyDescent="0.35">
      <c r="A35" s="1"/>
      <c r="B35" s="19">
        <v>2011</v>
      </c>
      <c r="C35" s="20">
        <v>5631.8</v>
      </c>
      <c r="D35" s="20">
        <v>5251.4543333333331</v>
      </c>
      <c r="E35" s="20">
        <v>899.9</v>
      </c>
      <c r="F35" s="20">
        <v>895.4</v>
      </c>
      <c r="G35" s="20">
        <v>358.697</v>
      </c>
      <c r="H35" s="20">
        <v>0</v>
      </c>
      <c r="I35" s="20">
        <f t="shared" si="0"/>
        <v>2153.9969999999998</v>
      </c>
      <c r="J35" s="20">
        <v>73.75</v>
      </c>
      <c r="K35" s="26">
        <f t="shared" si="1"/>
        <v>13111.001333333334</v>
      </c>
      <c r="L35" s="22"/>
      <c r="M35" s="23">
        <v>2011</v>
      </c>
      <c r="N35" s="24">
        <v>4015.7003333333332</v>
      </c>
      <c r="O35" s="25">
        <v>3650.6233333333334</v>
      </c>
    </row>
    <row r="36" spans="1:15" x14ac:dyDescent="0.35">
      <c r="A36" s="1"/>
      <c r="B36" s="19">
        <v>2012</v>
      </c>
      <c r="C36" s="20">
        <v>5690.3273224043714</v>
      </c>
      <c r="D36" s="20">
        <v>5682.7550000000001</v>
      </c>
      <c r="E36" s="20">
        <v>899.92000000000019</v>
      </c>
      <c r="F36" s="20">
        <v>1113.2949999999998</v>
      </c>
      <c r="G36" s="20">
        <v>413.79699999999997</v>
      </c>
      <c r="H36" s="20">
        <v>0</v>
      </c>
      <c r="I36" s="20">
        <f t="shared" si="0"/>
        <v>2427.0120000000002</v>
      </c>
      <c r="J36" s="20">
        <v>97.75</v>
      </c>
      <c r="K36" s="26">
        <f t="shared" si="1"/>
        <v>13897.844322404371</v>
      </c>
      <c r="L36" s="22"/>
      <c r="M36" s="23">
        <v>2012</v>
      </c>
      <c r="N36" s="24">
        <v>4495.2870000000003</v>
      </c>
      <c r="O36" s="25">
        <v>4051.11</v>
      </c>
    </row>
    <row r="37" spans="1:15" x14ac:dyDescent="0.35">
      <c r="A37" s="1"/>
      <c r="B37" s="19">
        <v>2013</v>
      </c>
      <c r="C37" s="20">
        <v>6258.3</v>
      </c>
      <c r="D37" s="20">
        <f>5811.2</f>
        <v>5811.2</v>
      </c>
      <c r="E37" s="20">
        <v>900.25000000000023</v>
      </c>
      <c r="F37" s="20">
        <v>1113.2499999999998</v>
      </c>
      <c r="G37" s="20">
        <v>416.64599999999996</v>
      </c>
      <c r="H37" s="20">
        <v>0</v>
      </c>
      <c r="I37" s="20">
        <f t="shared" si="0"/>
        <v>2430.1459999999997</v>
      </c>
      <c r="J37" s="20">
        <v>97.75</v>
      </c>
      <c r="K37" s="26">
        <f t="shared" si="1"/>
        <v>14597.396000000001</v>
      </c>
      <c r="L37" s="22"/>
      <c r="M37" s="23">
        <v>2013</v>
      </c>
      <c r="N37" s="24">
        <v>4606.8360000000011</v>
      </c>
      <c r="O37" s="25">
        <v>4159.8100000000004</v>
      </c>
    </row>
    <row r="38" spans="1:15" x14ac:dyDescent="0.35">
      <c r="A38" s="1"/>
      <c r="B38" s="19">
        <v>2014</v>
      </c>
      <c r="C38" s="20">
        <v>6258</v>
      </c>
      <c r="D38" s="20">
        <v>6160.63</v>
      </c>
      <c r="E38" s="20">
        <v>900.25000000000011</v>
      </c>
      <c r="F38" s="20">
        <v>1458.8999999999999</v>
      </c>
      <c r="G38" s="20">
        <v>438.32600000000002</v>
      </c>
      <c r="H38" s="20">
        <v>0</v>
      </c>
      <c r="I38" s="20">
        <f t="shared" si="0"/>
        <v>2797.4760000000001</v>
      </c>
      <c r="J38" s="20">
        <v>97.75</v>
      </c>
      <c r="K38" s="26">
        <f t="shared" si="1"/>
        <v>15313.856</v>
      </c>
      <c r="L38" s="22"/>
      <c r="M38" s="23">
        <v>2014</v>
      </c>
      <c r="N38" s="24">
        <v>4631.0160000000005</v>
      </c>
      <c r="O38" s="25">
        <v>4164.9900000000007</v>
      </c>
    </row>
    <row r="39" spans="1:15" x14ac:dyDescent="0.35">
      <c r="A39" s="1"/>
      <c r="B39" s="19">
        <v>2015</v>
      </c>
      <c r="C39" s="20">
        <v>6266.8</v>
      </c>
      <c r="D39" s="20">
        <v>6952.9619999999995</v>
      </c>
      <c r="E39" s="20">
        <v>902.2</v>
      </c>
      <c r="F39" s="20">
        <v>1490.8</v>
      </c>
      <c r="G39" s="20">
        <v>423.72899999999998</v>
      </c>
      <c r="H39" s="20">
        <v>0</v>
      </c>
      <c r="I39" s="20">
        <f t="shared" si="0"/>
        <v>2816.7289999999998</v>
      </c>
      <c r="J39" s="20">
        <v>96.753</v>
      </c>
      <c r="K39" s="26">
        <f t="shared" si="1"/>
        <v>16133.243999999999</v>
      </c>
      <c r="L39" s="22"/>
      <c r="M39" s="23">
        <v>2015</v>
      </c>
      <c r="N39" s="24">
        <v>4821.2660000000005</v>
      </c>
      <c r="O39" s="25">
        <v>4372.0970000000007</v>
      </c>
    </row>
    <row r="40" spans="1:15" x14ac:dyDescent="0.35">
      <c r="A40" s="1"/>
      <c r="B40" s="19">
        <v>2016</v>
      </c>
      <c r="C40" s="20">
        <v>6273</v>
      </c>
      <c r="D40" s="20">
        <v>7333.3469999999998</v>
      </c>
      <c r="E40" s="20">
        <v>916.35</v>
      </c>
      <c r="F40" s="20">
        <v>1490.8</v>
      </c>
      <c r="G40" s="20">
        <v>423.65499999999997</v>
      </c>
      <c r="H40" s="20">
        <v>0</v>
      </c>
      <c r="I40" s="20">
        <f t="shared" si="0"/>
        <v>2830.8050000000003</v>
      </c>
      <c r="J40" s="20">
        <v>96.75</v>
      </c>
      <c r="K40" s="26">
        <f t="shared" si="1"/>
        <v>16533.901999999998</v>
      </c>
      <c r="L40" s="27"/>
      <c r="M40" s="23">
        <v>2016</v>
      </c>
      <c r="N40" s="24">
        <v>5191.8160000000007</v>
      </c>
      <c r="O40" s="25">
        <v>4742.6970000000001</v>
      </c>
    </row>
    <row r="41" spans="1:15" x14ac:dyDescent="0.35">
      <c r="A41" s="1"/>
      <c r="B41" s="19">
        <v>2017</v>
      </c>
      <c r="C41" s="20">
        <v>6273</v>
      </c>
      <c r="D41" s="20">
        <v>7465.7269999999999</v>
      </c>
      <c r="E41" s="20">
        <v>917.15</v>
      </c>
      <c r="F41" s="20">
        <v>1473.8</v>
      </c>
      <c r="G41" s="20">
        <v>422.15499999999997</v>
      </c>
      <c r="H41" s="20">
        <v>15</v>
      </c>
      <c r="I41" s="20">
        <f t="shared" si="0"/>
        <v>2828.1049999999996</v>
      </c>
      <c r="J41" s="20">
        <v>135</v>
      </c>
      <c r="K41" s="26">
        <f t="shared" si="1"/>
        <v>16701.831999999999</v>
      </c>
      <c r="L41" s="22"/>
      <c r="M41" s="23">
        <v>2017</v>
      </c>
      <c r="N41" s="24">
        <v>5404.8720000000012</v>
      </c>
      <c r="O41" s="25">
        <v>4955.277</v>
      </c>
    </row>
    <row r="42" spans="1:15" x14ac:dyDescent="0.35">
      <c r="A42" s="1"/>
      <c r="B42" s="19">
        <v>2018</v>
      </c>
      <c r="C42" s="20">
        <v>5723</v>
      </c>
      <c r="D42" s="20">
        <v>7516.27</v>
      </c>
      <c r="E42" s="20">
        <v>916.4</v>
      </c>
      <c r="F42" s="20">
        <v>1474.4</v>
      </c>
      <c r="G42" s="20">
        <f>9.1+410.5</f>
        <v>419.6</v>
      </c>
      <c r="H42" s="20">
        <v>15</v>
      </c>
      <c r="I42" s="20">
        <f t="shared" si="0"/>
        <v>2825.4</v>
      </c>
      <c r="J42" s="20">
        <f>80+48.1</f>
        <v>128.1</v>
      </c>
      <c r="K42" s="26">
        <f t="shared" si="1"/>
        <v>16192.77</v>
      </c>
      <c r="L42" s="27"/>
      <c r="M42" s="23">
        <v>2018</v>
      </c>
      <c r="N42" s="24">
        <v>5389.2</v>
      </c>
      <c r="O42" s="25">
        <v>4949.1000000000004</v>
      </c>
    </row>
    <row r="43" spans="1:15" x14ac:dyDescent="0.35">
      <c r="A43" s="1"/>
      <c r="B43" s="19">
        <v>2019</v>
      </c>
      <c r="C43" s="20">
        <v>5723</v>
      </c>
      <c r="D43" s="20">
        <v>7636.43</v>
      </c>
      <c r="E43" s="20">
        <v>916.40000000000009</v>
      </c>
      <c r="F43" s="20">
        <v>1675.6</v>
      </c>
      <c r="G43" s="20">
        <v>420.6</v>
      </c>
      <c r="H43" s="20">
        <v>15</v>
      </c>
      <c r="I43" s="20">
        <v>3027.6</v>
      </c>
      <c r="J43" s="20">
        <v>128.1</v>
      </c>
      <c r="K43" s="26">
        <v>16515.129999999997</v>
      </c>
      <c r="L43" s="1"/>
      <c r="M43" s="23">
        <v>2019</v>
      </c>
      <c r="N43" s="24">
        <v>5405.5960000000005</v>
      </c>
      <c r="O43" s="25">
        <v>4964.55</v>
      </c>
    </row>
    <row r="44" spans="1:15" x14ac:dyDescent="0.35">
      <c r="A44" s="1"/>
      <c r="B44" s="19">
        <v>2020</v>
      </c>
      <c r="C44" s="20">
        <v>5574</v>
      </c>
      <c r="D44" s="20">
        <v>7907.03</v>
      </c>
      <c r="E44" s="20">
        <v>916.8</v>
      </c>
      <c r="F44" s="20">
        <v>1819.8</v>
      </c>
      <c r="G44" s="20">
        <v>420.25599999999997</v>
      </c>
      <c r="H44" s="20">
        <v>37</v>
      </c>
      <c r="I44" s="20">
        <f t="shared" si="0"/>
        <v>3193.8559999999998</v>
      </c>
      <c r="J44" s="20">
        <f>84+44.1</f>
        <v>128.1</v>
      </c>
      <c r="K44" s="26">
        <f t="shared" si="1"/>
        <v>16802.985999999997</v>
      </c>
      <c r="L44" s="27"/>
      <c r="M44" s="23">
        <v>2020</v>
      </c>
      <c r="N44" s="24">
        <v>5651.8</v>
      </c>
      <c r="O44" s="25">
        <v>5208</v>
      </c>
    </row>
    <row r="45" spans="1:15" x14ac:dyDescent="0.35">
      <c r="A45" s="1"/>
      <c r="B45" s="19">
        <v>2021</v>
      </c>
      <c r="C45" s="20">
        <v>3590.7</v>
      </c>
      <c r="D45" s="20">
        <v>9280.99</v>
      </c>
      <c r="E45" s="20">
        <v>916.8</v>
      </c>
      <c r="F45" s="20">
        <v>2185.2999999999997</v>
      </c>
      <c r="G45" s="20">
        <v>424.35599999999994</v>
      </c>
      <c r="H45" s="20">
        <v>191.5</v>
      </c>
      <c r="I45" s="20">
        <f t="shared" si="0"/>
        <v>3717.9559999999992</v>
      </c>
      <c r="J45" s="20">
        <v>131.14999999999998</v>
      </c>
      <c r="K45" s="26">
        <f t="shared" si="1"/>
        <v>16720.795999999998</v>
      </c>
      <c r="L45" s="1"/>
      <c r="M45" s="23">
        <v>2021</v>
      </c>
      <c r="N45" s="24">
        <v>5809.2259999999997</v>
      </c>
      <c r="O45" s="25">
        <v>5359.93</v>
      </c>
    </row>
    <row r="46" spans="1:15" x14ac:dyDescent="0.35">
      <c r="A46" s="1"/>
      <c r="B46" s="19">
        <v>2022</v>
      </c>
      <c r="C46" s="20">
        <v>1381</v>
      </c>
      <c r="D46" s="20">
        <v>11254.686</v>
      </c>
      <c r="E46" s="20">
        <v>916.8</v>
      </c>
      <c r="F46" s="20">
        <v>3124.3999999999996</v>
      </c>
      <c r="G46" s="20">
        <v>418</v>
      </c>
      <c r="H46" s="20">
        <v>1233.8000000000002</v>
      </c>
      <c r="I46" s="20">
        <v>5693</v>
      </c>
      <c r="J46" s="20">
        <v>134.4</v>
      </c>
      <c r="K46" s="26">
        <v>18463.085999999999</v>
      </c>
      <c r="L46" s="27"/>
      <c r="M46" s="23">
        <v>2022</v>
      </c>
      <c r="N46" s="24">
        <v>5881.8</v>
      </c>
      <c r="O46" s="25">
        <v>5438.9</v>
      </c>
    </row>
    <row r="47" spans="1:15" x14ac:dyDescent="0.35">
      <c r="A47" s="1"/>
      <c r="B47" s="28">
        <v>2023</v>
      </c>
      <c r="C47" s="29">
        <v>1381</v>
      </c>
      <c r="D47" s="29">
        <v>10875.177000000001</v>
      </c>
      <c r="E47" s="29">
        <v>916.8</v>
      </c>
      <c r="F47" s="29">
        <v>4010.8999999999996</v>
      </c>
      <c r="G47" s="29">
        <v>416.75599999999997</v>
      </c>
      <c r="H47" s="29">
        <v>1269.25</v>
      </c>
      <c r="I47" s="29">
        <f t="shared" ref="I47" si="2">SUM(E47:H47)</f>
        <v>6613.7060000000001</v>
      </c>
      <c r="J47" s="29">
        <v>134.4</v>
      </c>
      <c r="K47" s="30">
        <f t="shared" ref="K47" si="3">SUM(C47:H47)+J47</f>
        <v>19004.283000000003</v>
      </c>
      <c r="L47" s="1"/>
      <c r="M47" s="31">
        <v>2023</v>
      </c>
      <c r="N47" s="32">
        <v>5917.3</v>
      </c>
      <c r="O47" s="33">
        <v>5446.9</v>
      </c>
    </row>
    <row r="48" spans="1:15" x14ac:dyDescent="0.35">
      <c r="A48" s="1"/>
      <c r="B48" s="34"/>
      <c r="C48" s="34"/>
      <c r="D48" s="34"/>
      <c r="E48" s="34"/>
      <c r="F48" s="27"/>
      <c r="G48" s="1"/>
      <c r="H48" s="1"/>
      <c r="I48" s="1"/>
      <c r="J48" s="27"/>
      <c r="K48" s="27"/>
      <c r="L48" s="1"/>
      <c r="M48" s="1"/>
      <c r="N48" s="1"/>
      <c r="O48" s="1"/>
    </row>
    <row r="49" spans="1:15" x14ac:dyDescent="0.35">
      <c r="A49" s="1"/>
      <c r="B49" s="34" t="s">
        <v>15</v>
      </c>
      <c r="C49" s="34"/>
      <c r="D49" s="34"/>
      <c r="E49" s="34"/>
      <c r="F49" s="27"/>
      <c r="G49" s="27"/>
      <c r="H49" s="27"/>
      <c r="I49" s="27"/>
      <c r="J49" s="27"/>
      <c r="K49" s="27"/>
      <c r="L49" s="1"/>
      <c r="M49" s="1"/>
      <c r="N49" s="1"/>
      <c r="O49" s="1"/>
    </row>
    <row r="50" spans="1:15" x14ac:dyDescent="0.35">
      <c r="A50" s="1"/>
      <c r="B50" s="1"/>
      <c r="C50" s="1"/>
      <c r="D50" s="1"/>
      <c r="E50" s="1"/>
      <c r="F50" s="35"/>
      <c r="G50" s="1"/>
      <c r="H50" s="1"/>
      <c r="I50" s="1"/>
      <c r="J50" s="36"/>
      <c r="K50" s="37"/>
      <c r="L50" s="1"/>
      <c r="M50" s="1"/>
      <c r="N50" s="1"/>
      <c r="O50" s="1"/>
    </row>
  </sheetData>
  <pageMargins left="0.7" right="0.7" top="0.75" bottom="0.75" header="0.3" footer="0.3"/>
  <pageSetup scale="6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C63B53E196C145A9280877C603EAED" ma:contentTypeVersion="8" ma:contentTypeDescription="Create a new document." ma:contentTypeScope="" ma:versionID="5126848f8829dc6b50943f1dab4c8176">
  <xsd:schema xmlns:xsd="http://www.w3.org/2001/XMLSchema" xmlns:xs="http://www.w3.org/2001/XMLSchema" xmlns:p="http://schemas.microsoft.com/office/2006/metadata/properties" xmlns:ns1="http://schemas.microsoft.com/sharepoint/v3" xmlns:ns2="c924f26a-d0ac-4666-87d3-c393728e2af0" xmlns:ns3="2f7a464a-bd56-4204-9041-80f8ee7e2cad" targetNamespace="http://schemas.microsoft.com/office/2006/metadata/properties" ma:root="true" ma:fieldsID="7c290d276dee5cdf24f3eab730e40c20" ns1:_="" ns2:_="" ns3:_="">
    <xsd:import namespace="http://schemas.microsoft.com/sharepoint/v3"/>
    <xsd:import namespace="c924f26a-d0ac-4666-87d3-c393728e2af0"/>
    <xsd:import namespace="2f7a464a-bd56-4204-9041-80f8ee7e2c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4f26a-d0ac-4666-87d3-c393728e2a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a464a-bd56-4204-9041-80f8ee7e2c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D40C57-BC20-469A-A80F-81193E81EB7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2503F43-D93F-4FBC-95C4-2078C46371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2FEE4A-4714-4CDD-B461-07C8EFA1F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24f26a-d0ac-4666-87d3-c393728e2af0"/>
    <ds:schemaRef ds:uri="2f7a464a-bd56-4204-9041-80f8ee7e2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Installed Capacity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 Abney</dc:creator>
  <cp:lastModifiedBy>Summer Abney</cp:lastModifiedBy>
  <cp:lastPrinted>2024-04-17T21:44:46Z</cp:lastPrinted>
  <dcterms:created xsi:type="dcterms:W3CDTF">2024-04-17T18:25:45Z</dcterms:created>
  <dcterms:modified xsi:type="dcterms:W3CDTF">2024-04-17T21:44:46Z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0x010100C3C63B53E196C145A9280877C603EAED</vt:lpwstr>
  </property>
</Properties>
</file>