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aucabca-my.sharepoint.com/personal/summer_abney_auc_ab_ca/Documents/Desktop/"/>
    </mc:Choice>
  </mc:AlternateContent>
  <xr:revisionPtr revIDLastSave="3" documentId="8_{7DD305D0-49E1-4617-BB5C-7765A7236A6F}" xr6:coauthVersionLast="45" xr6:coauthVersionMax="45" xr10:uidLastSave="{4C610D30-5D1C-47DA-89B1-57768DD61AAC}"/>
  <bookViews>
    <workbookView xWindow="28680" yWindow="-120" windowWidth="29040" windowHeight="15840" tabRatio="898" firstSheet="7" activeTab="13" xr2:uid="{54C2DB09-42FA-4768-8AE8-2DCAA40D369E}"/>
  </bookViews>
  <sheets>
    <sheet name="Instructions" sheetId="4" r:id="rId1"/>
    <sheet name="June 19-July 31, 2020 repayment" sheetId="1" r:id="rId2"/>
    <sheet name="August 1-31, 2020 repayment" sheetId="7" r:id="rId3"/>
    <sheet name="September 1-30, 2020 repayment" sheetId="8" r:id="rId4"/>
    <sheet name="October 1-31, 2020 repayment" sheetId="9" r:id="rId5"/>
    <sheet name="November 1-30, 2020 repayment" sheetId="10" r:id="rId6"/>
    <sheet name="December 1-31, 2020 repayment" sheetId="11" r:id="rId7"/>
    <sheet name="January 1-31, 2021 repayment" sheetId="12" r:id="rId8"/>
    <sheet name="February 1-28, 2021 repayment" sheetId="13" r:id="rId9"/>
    <sheet name="March 1-31, 2021 repayment" sheetId="14" r:id="rId10"/>
    <sheet name="April 1-30, 2021 repayment" sheetId="15" r:id="rId11"/>
    <sheet name="May 1-31, 2021 repayment" sheetId="16" r:id="rId12"/>
    <sheet name="June 1-18, 2021 repayment" sheetId="17" r:id="rId13"/>
    <sheet name="Aggregate repayment " sheetId="6" r:id="rId14"/>
    <sheet name="_56F9DC9755BA473782653E2940F9" sheetId="3" state="veryHidden" r:id="rId15"/>
  </sheets>
  <definedNames>
    <definedName name="_56F9DC9755BA473782653E2940F9FormId">"ih_u4_8fxUGkWsMnmOdl62PIgvF53JVLp4RSkCKUkNFUQ0xBTjBNOEU1MTNPM1o2TUZHQVZOUDUyWSQlQCN0PWcu"</definedName>
    <definedName name="_56F9DC9755BA473782653E2940F9ResponseSheet">"Form1"</definedName>
    <definedName name="_56F9DC9755BA473782653E2940F9SourceDocId">"{3c6aaa22-fb2a-425d-abe8-66b06fa5bb67}"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6" l="1"/>
  <c r="E46" i="6" l="1"/>
  <c r="E45" i="6"/>
  <c r="E79" i="8" l="1"/>
  <c r="E31" i="10" l="1"/>
  <c r="E32" i="9"/>
  <c r="E31" i="9"/>
  <c r="E29" i="9"/>
  <c r="E27" i="9"/>
  <c r="E25" i="9"/>
  <c r="E23" i="9"/>
  <c r="E79" i="1"/>
  <c r="E77" i="6"/>
  <c r="E72" i="6"/>
  <c r="E63" i="6"/>
  <c r="E32" i="17"/>
  <c r="E31" i="17"/>
  <c r="E29" i="17"/>
  <c r="E27" i="17"/>
  <c r="E25" i="17"/>
  <c r="E23" i="17"/>
  <c r="E32" i="16"/>
  <c r="E31" i="16"/>
  <c r="E29" i="16"/>
  <c r="E27" i="16"/>
  <c r="E25" i="16"/>
  <c r="E23" i="16"/>
  <c r="E32" i="15"/>
  <c r="E31" i="15"/>
  <c r="E29" i="15"/>
  <c r="E27" i="15"/>
  <c r="E25" i="15"/>
  <c r="E23" i="15"/>
  <c r="E32" i="14"/>
  <c r="E31" i="14"/>
  <c r="E29" i="14"/>
  <c r="E27" i="14"/>
  <c r="E25" i="14"/>
  <c r="E23" i="14"/>
  <c r="E32" i="13"/>
  <c r="E31" i="13"/>
  <c r="E29" i="13"/>
  <c r="E27" i="13"/>
  <c r="E25" i="13"/>
  <c r="E23" i="13"/>
  <c r="E32" i="12"/>
  <c r="E31" i="12"/>
  <c r="E29" i="12"/>
  <c r="E27" i="12"/>
  <c r="E25" i="12"/>
  <c r="E23" i="12"/>
  <c r="E32" i="11"/>
  <c r="E31" i="11"/>
  <c r="E29" i="11"/>
  <c r="E27" i="11"/>
  <c r="E25" i="11"/>
  <c r="E23" i="11"/>
  <c r="E32" i="10"/>
  <c r="E29" i="10"/>
  <c r="E27" i="10"/>
  <c r="E25" i="10"/>
  <c r="E23" i="10"/>
  <c r="E86" i="8"/>
  <c r="E85" i="8"/>
  <c r="E83" i="8"/>
  <c r="E81" i="8"/>
  <c r="E73" i="8"/>
  <c r="E86" i="7"/>
  <c r="E85" i="7"/>
  <c r="E83" i="7"/>
  <c r="E81" i="7"/>
  <c r="E79" i="7"/>
  <c r="E73" i="7"/>
  <c r="E86" i="1"/>
  <c r="E85" i="1"/>
  <c r="E83" i="1"/>
  <c r="E81" i="1"/>
  <c r="E73" i="1"/>
  <c r="E105" i="6"/>
  <c r="E100" i="6"/>
  <c r="E91" i="6"/>
  <c r="E32" i="6"/>
  <c r="E31" i="6"/>
  <c r="E29" i="6"/>
  <c r="E27" i="6"/>
  <c r="E25" i="6"/>
  <c r="E23" i="6"/>
  <c r="E86" i="9" l="1"/>
  <c r="E86" i="10" s="1"/>
  <c r="E86" i="11" s="1"/>
  <c r="E86" i="12" s="1"/>
  <c r="E86" i="13" s="1"/>
  <c r="E86" i="14" s="1"/>
  <c r="E86" i="15" s="1"/>
  <c r="E86" i="16" s="1"/>
  <c r="E86" i="17" s="1"/>
  <c r="E110" i="6" s="1"/>
  <c r="E85" i="9"/>
  <c r="E85" i="10" s="1"/>
  <c r="E85" i="11" s="1"/>
  <c r="E85" i="12" s="1"/>
  <c r="E85" i="13" s="1"/>
  <c r="E85" i="14" s="1"/>
  <c r="E85" i="15" s="1"/>
  <c r="E85" i="16" s="1"/>
  <c r="E85" i="17" s="1"/>
  <c r="E109" i="6" s="1"/>
  <c r="E81" i="9"/>
  <c r="E81" i="10" s="1"/>
  <c r="E81" i="11" s="1"/>
  <c r="E81" i="12" s="1"/>
  <c r="E81" i="13" s="1"/>
  <c r="E81" i="14" s="1"/>
  <c r="E81" i="15" s="1"/>
  <c r="E81" i="16" s="1"/>
  <c r="E81" i="17" s="1"/>
  <c r="E102" i="6" s="1"/>
  <c r="E79" i="9"/>
  <c r="E79" i="10" s="1"/>
  <c r="E79" i="11" s="1"/>
  <c r="E79" i="12" s="1"/>
  <c r="E79" i="13" s="1"/>
  <c r="E79" i="14" s="1"/>
  <c r="E79" i="15" s="1"/>
  <c r="E79" i="16" s="1"/>
  <c r="E79" i="17" s="1"/>
  <c r="E93" i="6" s="1"/>
  <c r="E73" i="9"/>
  <c r="E73" i="10" s="1"/>
  <c r="E73" i="11" s="1"/>
  <c r="E73" i="12" s="1"/>
  <c r="E73" i="13" s="1"/>
  <c r="E73" i="14" s="1"/>
  <c r="E73" i="15" s="1"/>
  <c r="E73" i="16" s="1"/>
  <c r="E73" i="17" s="1"/>
  <c r="E85" i="6" s="1"/>
  <c r="E83" i="9"/>
  <c r="E83" i="10" s="1"/>
  <c r="E83" i="11" s="1"/>
  <c r="E83" i="12" s="1"/>
  <c r="E83" i="13" s="1"/>
  <c r="E83" i="14" s="1"/>
  <c r="E83" i="15" s="1"/>
  <c r="E83" i="16" s="1"/>
  <c r="E83" i="17" s="1"/>
  <c r="E107" i="6" s="1"/>
  <c r="C15" i="6"/>
  <c r="C13" i="6"/>
  <c r="C15" i="17"/>
  <c r="C13" i="17"/>
  <c r="C15" i="16"/>
  <c r="C13" i="16"/>
  <c r="C15" i="15"/>
  <c r="C13" i="15"/>
  <c r="C15" i="14"/>
  <c r="C13" i="14"/>
  <c r="C15" i="13"/>
  <c r="C13" i="13"/>
  <c r="C15" i="12"/>
  <c r="C13" i="12"/>
  <c r="C15" i="11"/>
  <c r="C13" i="11"/>
  <c r="C15" i="9"/>
  <c r="C13" i="9"/>
  <c r="C15" i="10"/>
  <c r="C13" i="10"/>
  <c r="C15" i="8"/>
  <c r="C13" i="8"/>
  <c r="C15" i="7"/>
  <c r="C13" i="7"/>
  <c r="E82" i="6" l="1"/>
  <c r="E81" i="6" l="1"/>
  <c r="E79" i="6"/>
  <c r="E74" i="6"/>
  <c r="E65" i="6"/>
  <c r="E57" i="6"/>
  <c r="E53" i="6"/>
  <c r="E50" i="6"/>
</calcChain>
</file>

<file path=xl/sharedStrings.xml><?xml version="1.0" encoding="utf-8"?>
<sst xmlns="http://schemas.openxmlformats.org/spreadsheetml/2006/main" count="1259" uniqueCount="107">
  <si>
    <t>Utility Payment Deferral Program Repayment Reporting</t>
  </si>
  <si>
    <t>Repayment reporting period:</t>
  </si>
  <si>
    <t>to</t>
  </si>
  <si>
    <t>Date submitted:</t>
  </si>
  <si>
    <t>Date modified, if applicable</t>
  </si>
  <si>
    <t xml:space="preserve"> </t>
  </si>
  <si>
    <t xml:space="preserve">Reporting version, applicable if report modified </t>
  </si>
  <si>
    <t>V1</t>
  </si>
  <si>
    <t>(E.g., V1.1 if modified once, V1.2 if modified twice and so on)</t>
  </si>
  <si>
    <t>Section 1: Applicant information</t>
  </si>
  <si>
    <t>Legal name of service provider</t>
  </si>
  <si>
    <t>XXXX</t>
  </si>
  <si>
    <t>Organizational name (if different than Legal Name)</t>
  </si>
  <si>
    <t>Contact person</t>
  </si>
  <si>
    <t>Contact information (phone and email)</t>
  </si>
  <si>
    <t>Section 2: Funding information (Round #1 and #2 combined) ($)</t>
  </si>
  <si>
    <t>Total funding received from the Balancing Pool</t>
  </si>
  <si>
    <t xml:space="preserve">Total transmission deferred amount owed to the AESO  </t>
  </si>
  <si>
    <t xml:space="preserve">To be completed if you short paid </t>
  </si>
  <si>
    <t xml:space="preserve">Total loan received from the Province  </t>
  </si>
  <si>
    <t>Total transmission deferred amount owed to distribution utility</t>
  </si>
  <si>
    <t>To be completed if you short paid</t>
  </si>
  <si>
    <t>- ATCO Gas</t>
  </si>
  <si>
    <t xml:space="preserve">-AltaGas </t>
  </si>
  <si>
    <t>Section 3: Customer repayment billing and amount collected information from August 01, 2020 to August 31, 2020</t>
  </si>
  <si>
    <t>Deferred amount due in this repayment reporting period</t>
  </si>
  <si>
    <t>Electric</t>
  </si>
  <si>
    <t>Natural gas</t>
  </si>
  <si>
    <t>Deferred amount collected in this repayment reporting period</t>
  </si>
  <si>
    <t>Please explain reasons for customer drops during this repayment reporting period (if reasons are different than mentioned in Utility Payment Deferral Program repayment reporting form):</t>
  </si>
  <si>
    <t>Section 4: Repayment information from August 01, 2020 to August 31, 2020 ($)</t>
  </si>
  <si>
    <t>Repayment to the Balancing Pool</t>
  </si>
  <si>
    <t>Comments, if any (e.g., customer repayments missed or less than expected, customers paid deferral balance in full, altered repayment arrangements, etc.):</t>
  </si>
  <si>
    <t xml:space="preserve">Reminder: Please note, 'Aggregate repayment' reporting tab that is due in last reporting period, will require a break down of total repayments by distribution utility (e.g., ATCO Electric, ENMAX Power, EPCOR Distribution and Transmission, FortisAlberta) </t>
  </si>
  <si>
    <t>Repayment to the AESO</t>
  </si>
  <si>
    <t>Repayment to the Province</t>
  </si>
  <si>
    <t>Repayment to the distribution utility</t>
  </si>
  <si>
    <t>-ATCO Gas</t>
  </si>
  <si>
    <t>-AltaGas</t>
  </si>
  <si>
    <t xml:space="preserve">Section 5. Balance outstanding information as of the end of August 31, 2020 ($) </t>
  </si>
  <si>
    <t xml:space="preserve">Balancing Pool outstanding balance </t>
  </si>
  <si>
    <t xml:space="preserve">Comments, if any (e.g., customer who switched and customer collection exhausted resulting in uncollectable amounts, indicate the amounts in this box): </t>
  </si>
  <si>
    <t xml:space="preserve">Reminder: Please note, 'Aggregate repayment' reporting tab that is due in last reporting period, will require a break down of total balance outstanding by distribution utility (e.g., ATCO Electric, ENMAX Power, EPCOR Distribution and Transmission, FortisAlberta) </t>
  </si>
  <si>
    <t xml:space="preserve">AESO outstanding balance </t>
  </si>
  <si>
    <t xml:space="preserve">Province outstanding balance </t>
  </si>
  <si>
    <t xml:space="preserve">Distribution utility outstanding balance </t>
  </si>
  <si>
    <t>* Please note, the Commission has the authority to audit a service provider’s application at any time to confirm the funding amount and any other transaction amounts associated with the Utility Payment Deferral Program. The service provider must retain any documentation necessary to support the funding amount being requested. The service provider is to make this documentation available to the Commission upon request.</t>
  </si>
  <si>
    <t>Section 3: Customer repayment billing and amount collected information from June 19, 2020 to July 31, 2020</t>
  </si>
  <si>
    <t>-Residential</t>
  </si>
  <si>
    <t xml:space="preserve">-Small commercial </t>
  </si>
  <si>
    <t>-Farm</t>
  </si>
  <si>
    <t>-All other classes</t>
  </si>
  <si>
    <t>Section 4: Repayment information from June 19, 2020 to July 31, 2020 ($)</t>
  </si>
  <si>
    <t>Section 3: Customer repayment billing and amount collected information from September 01, 2020 to September 30, 2020</t>
  </si>
  <si>
    <t>Section 4: Repayment information from September 01, 2020 to September 30, 2020 ($)</t>
  </si>
  <si>
    <t>Section 3: Customer repayment billing and amount collected information from November 01, 2020 to November 30, 2020</t>
  </si>
  <si>
    <t>Section 4: Repayment information from November 01, 2020 to November 30, 2020 ($)</t>
  </si>
  <si>
    <t>Section 3: Customer repayment billing and amount collected information from October 01, 2020 to October 31, 2020</t>
  </si>
  <si>
    <t>Section 4: Repayment information from October 01, 2020 to October 31, 2020 ($)</t>
  </si>
  <si>
    <t>Section 3: Customer repayment billing and amount collected information from December 01, 2020 to December 31, 2020</t>
  </si>
  <si>
    <t>Section 4: Repayment information from December 01, 2020 to December 31, 2020 ($)</t>
  </si>
  <si>
    <t>Section 3: Customer repayment billing and amount collected information from January 01, 2021 to January 31, 2021</t>
  </si>
  <si>
    <t>Section 4: Repayment information from January 01, 2021 to January 31, 2021 ($)</t>
  </si>
  <si>
    <t>Section 3: Customer repayment billing and amount collected information from February 01, 2021 to February 28, 2021</t>
  </si>
  <si>
    <t>Section 4: Repayment information from February 01, 2021 to February 28, 2021 ($)</t>
  </si>
  <si>
    <t>Section 3: Customer repayment billing and amount collected information from March 01, 2021 to March 31, 2021</t>
  </si>
  <si>
    <t>Repayment amount collected in this repayment reporting period</t>
  </si>
  <si>
    <t>Section 4: Repayment information from March 01, 2021 to March 31, 2021 ($)</t>
  </si>
  <si>
    <t>Section 3: Customer repayment billing and amount collected information from April 01, 2021 to April 30, 2021</t>
  </si>
  <si>
    <t>Section 4: Repayment information from April 01, 2021 to April 30, 2021 ($)</t>
  </si>
  <si>
    <t>Section 3: Customer repayment billing and amount collected information from May 01, 2021 to May 31, 2021</t>
  </si>
  <si>
    <t>Section 4: Repayment information from May 01, 2021 to May 31, 2021 ($)</t>
  </si>
  <si>
    <t>Section 3: Customer repayment billing and amount collected information from June 01, 2021 to June 18, 2021</t>
  </si>
  <si>
    <t>Section 4: Repayment information from June 01, 2021 to June 18, 2021 ($)</t>
  </si>
  <si>
    <t xml:space="preserve"> Utility Payment Deferral Program Repayment Reporting </t>
  </si>
  <si>
    <t>Aggregate Repayment reporting:</t>
  </si>
  <si>
    <t>Section 3: Customer repayment billing and amount collected information from June 19, 2020 to June 18, 2021</t>
  </si>
  <si>
    <t>Section 4: Repayment information from June 19, 2020 to June 18, 2021 ($)</t>
  </si>
  <si>
    <t>-ATCO Electric</t>
  </si>
  <si>
    <t>-ENMAX Power</t>
  </si>
  <si>
    <t>-EPCOR Distribution and Transmission</t>
  </si>
  <si>
    <t>-FortisAlberta</t>
  </si>
  <si>
    <t>-Aggregate of all other electric distributors</t>
  </si>
  <si>
    <t>ih_u4_8fxUGkWsMnmOdl62PIgvF53JVLp4RSkCKUkNFUQ0xBTjBNOEU1MTNPM1o2TUZHQVZOUDUyWSQlQCN0PWcu</t>
  </si>
  <si>
    <t>Form1</t>
  </si>
  <si>
    <t>{3c6aaa22-fb2a-425d-abe8-66b06fa5bb67}</t>
  </si>
  <si>
    <t xml:space="preserve">Please explain any discrepancies between deferred amounts due and deferred amounts collected:    </t>
  </si>
  <si>
    <t>Number of enrolled customers dropped in this repayment reporting period</t>
  </si>
  <si>
    <t>Total outstanding deferral balance owed by enrolled customers dropped</t>
  </si>
  <si>
    <t>Number of enrolled customers departed (i.e., switched) in this repayment reporting period</t>
  </si>
  <si>
    <t>Total outstanding deferral balance owed by enrolled customers departed</t>
  </si>
  <si>
    <t xml:space="preserve">Please explain any discrepancies between deferred amounts due and deferred amounts collected: </t>
  </si>
  <si>
    <t xml:space="preserve">Please explain any discrepancies between deferred amounts due and deferred amounts collected:  </t>
  </si>
  <si>
    <t>Please input blue cells only</t>
  </si>
  <si>
    <t>Distributor total</t>
  </si>
  <si>
    <t xml:space="preserve"> Please note;
-	Service providers who received funding from either the Balancing Pool or the Province are required to complete all sections below.
-	Service providers who self-financed are required to complete Sections 1 and 3. If you short paid transmission related charges on distributor invoices, then you are required to provide information in following cells as well:
Section 2
•	Total transmission deferred amount owed to the AESO  
•	Total transmission deferred amount owed to distribution utility
Section 4
•	Repayment to the AESO
•	Repayment to the distribution utility
</t>
  </si>
  <si>
    <t xml:space="preserve"> Please note;
-	Service providers who received funding from either the Balancing Pool or the Province are required to complete all sections below.
-	Service providers who self-financed are required to complete Sections 1 and 3. If you short paid transmission related charges on distributor invoices, then you are required to provide information in following cells as well:
Section 2
•	Total transmission deferred amount owed to the AESO  
•	Total transmission deferred amount owed to distribution utility
Section 4
•	Repayment to the AESO
•	Repayment to the distribution utility
</t>
  </si>
  <si>
    <t>Distributor repayment total</t>
  </si>
  <si>
    <t xml:space="preserve">  </t>
  </si>
  <si>
    <t>N/A</t>
  </si>
  <si>
    <t>Electricity</t>
  </si>
  <si>
    <t>Gas</t>
  </si>
  <si>
    <t>Aggregate number of eligible customers enrolled under Utility Payment Deferral Program  (i.e., from March 18, 2020 - June 18, 2020)</t>
  </si>
  <si>
    <t xml:space="preserve">Deferred amount collected </t>
  </si>
  <si>
    <t xml:space="preserve">Deferred amount due </t>
  </si>
  <si>
    <t xml:space="preserve">Section 5: Balance outstanding information as of the end of July 31, 2020 ($) </t>
  </si>
  <si>
    <t xml:space="preserve">Section 5: Balance outstanding information as of June 19, 2021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</si>
</sst>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20" x14ac:knownFonts="1">
    <font>
      <sz val="11"/>
      <color theme="1"/>
      <name val="Calibri"/>
      <family val="2"/>
      <scheme val="minor"/>
    </font>
    <font>
      <sz val="11"/>
      <color rgb="FFFF0000"/>
      <name val="Calibri"/>
      <family val="2"/>
      <scheme val="minor"/>
    </font>
    <font>
      <sz val="10"/>
      <color theme="1"/>
      <name val="Calibri"/>
      <family val="2"/>
      <scheme val="minor"/>
    </font>
    <font>
      <b/>
      <sz val="12"/>
      <color theme="1"/>
      <name val="Calibri"/>
      <family val="2"/>
      <scheme val="minor"/>
    </font>
    <font>
      <sz val="11"/>
      <color theme="4" tint="-0.249977111117893"/>
      <name val="Calibri"/>
      <family val="2"/>
      <scheme val="minor"/>
    </font>
    <font>
      <b/>
      <sz val="11"/>
      <color rgb="FFFF0000"/>
      <name val="Calibri"/>
      <family val="2"/>
      <scheme val="minor"/>
    </font>
    <font>
      <b/>
      <sz val="11"/>
      <color theme="1"/>
      <name val="Calibri"/>
      <family val="2"/>
      <scheme val="minor"/>
    </font>
    <font>
      <b/>
      <sz val="10"/>
      <name val="Calibri"/>
      <family val="2"/>
      <scheme val="minor"/>
    </font>
    <font>
      <b/>
      <sz val="11"/>
      <name val="Calibri"/>
      <family val="2"/>
      <scheme val="minor"/>
    </font>
    <font>
      <b/>
      <sz val="12"/>
      <name val="Calibri"/>
      <family val="2"/>
      <scheme val="minor"/>
    </font>
    <font>
      <b/>
      <sz val="14"/>
      <name val="Calibri"/>
      <family val="2"/>
      <scheme val="minor"/>
    </font>
    <font>
      <b/>
      <sz val="10"/>
      <color theme="1"/>
      <name val="Calibri"/>
      <family val="2"/>
      <scheme val="minor"/>
    </font>
    <font>
      <b/>
      <sz val="11"/>
      <color rgb="FF000000"/>
      <name val="Calibri"/>
      <family val="2"/>
      <scheme val="minor"/>
    </font>
    <font>
      <b/>
      <sz val="9"/>
      <color rgb="FF0070C0"/>
      <name val="Calibri"/>
      <family val="2"/>
      <scheme val="minor"/>
    </font>
    <font>
      <b/>
      <sz val="12"/>
      <color rgb="FF000000"/>
      <name val="Calibri"/>
      <family val="2"/>
      <scheme val="minor"/>
    </font>
    <font>
      <b/>
      <sz val="8"/>
      <color rgb="FF0070C0"/>
      <name val="Calibri"/>
      <family val="2"/>
      <scheme val="minor"/>
    </font>
    <font>
      <b/>
      <sz val="12"/>
      <color rgb="FFFF0000"/>
      <name val="Calibri"/>
      <family val="2"/>
      <scheme val="minor"/>
    </font>
    <font>
      <sz val="11"/>
      <name val="Calibri"/>
      <family val="2"/>
      <scheme val="minor"/>
    </font>
    <font>
      <sz val="11"/>
      <color rgb="FF000000"/>
      <name val="Calibri"/>
      <family val="2"/>
      <scheme val="minor"/>
    </font>
    <font>
      <b/>
      <sz val="10"/>
      <color rgb="FFFF000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solid">
        <fgColor rgb="FFF8CBAD"/>
        <bgColor indexed="64"/>
      </patternFill>
    </fill>
    <fill>
      <patternFill patternType="solid">
        <fgColor theme="8" tint="0.79998168889431442"/>
        <bgColor indexed="64"/>
      </patternFill>
    </fill>
    <fill>
      <patternFill patternType="solid">
        <fgColor rgb="FFBDD7EE"/>
        <bgColor rgb="FF000000"/>
      </patternFill>
    </fill>
    <fill>
      <patternFill patternType="solid">
        <fgColor theme="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thin">
        <color indexed="64"/>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bottom/>
      <diagonal/>
    </border>
    <border>
      <left style="thin">
        <color indexed="64"/>
      </left>
      <right style="medium">
        <color rgb="FF000000"/>
      </right>
      <top style="thin">
        <color indexed="64"/>
      </top>
      <bottom style="thin">
        <color indexed="64"/>
      </bottom>
      <diagonal/>
    </border>
    <border>
      <left/>
      <right style="medium">
        <color rgb="FF000000"/>
      </right>
      <top/>
      <bottom/>
      <diagonal/>
    </border>
    <border>
      <left style="medium">
        <color rgb="FF000000"/>
      </left>
      <right style="thin">
        <color indexed="64"/>
      </right>
      <top/>
      <bottom style="medium">
        <color rgb="FF000000"/>
      </bottom>
      <diagonal/>
    </border>
    <border>
      <left/>
      <right/>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medium">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indexed="64"/>
      </left>
      <right style="medium">
        <color indexed="64"/>
      </right>
      <top style="thin">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294">
    <xf numFmtId="0" fontId="0" fillId="0" borderId="0" xfId="0"/>
    <xf numFmtId="0" fontId="4" fillId="5" borderId="0" xfId="0" applyFont="1" applyFill="1" applyBorder="1" applyAlignment="1" applyProtection="1">
      <protection locked="0"/>
    </xf>
    <xf numFmtId="49" fontId="0" fillId="0" borderId="0" xfId="0" applyNumberFormat="1"/>
    <xf numFmtId="0" fontId="4" fillId="5" borderId="0" xfId="0" applyFont="1" applyFill="1" applyBorder="1" applyAlignment="1" applyProtection="1">
      <alignment horizontal="center"/>
      <protection locked="0"/>
    </xf>
    <xf numFmtId="0" fontId="0" fillId="0" borderId="3" xfId="0" applyFill="1" applyBorder="1" applyAlignment="1" applyProtection="1">
      <alignment horizontal="center"/>
    </xf>
    <xf numFmtId="164" fontId="0" fillId="0" borderId="35" xfId="0" applyNumberFormat="1" applyFill="1" applyBorder="1" applyAlignment="1" applyProtection="1">
      <alignment horizontal="center"/>
    </xf>
    <xf numFmtId="164" fontId="0" fillId="0" borderId="37" xfId="0" applyNumberFormat="1" applyFill="1" applyBorder="1" applyAlignment="1" applyProtection="1">
      <alignment horizontal="center"/>
    </xf>
    <xf numFmtId="0" fontId="13" fillId="0" borderId="3" xfId="0" applyFont="1" applyFill="1" applyBorder="1" applyAlignment="1" applyProtection="1">
      <alignment horizontal="center" vertical="top" wrapText="1"/>
    </xf>
    <xf numFmtId="164" fontId="0" fillId="0" borderId="33" xfId="0" applyNumberFormat="1" applyFill="1" applyBorder="1" applyAlignment="1" applyProtection="1">
      <alignment horizontal="center"/>
    </xf>
    <xf numFmtId="0" fontId="0" fillId="0" borderId="0" xfId="0" applyBorder="1" applyProtection="1"/>
    <xf numFmtId="0" fontId="0" fillId="0" borderId="35" xfId="0" applyFill="1" applyBorder="1" applyAlignment="1" applyProtection="1">
      <alignment horizontal="center"/>
    </xf>
    <xf numFmtId="0" fontId="9" fillId="4" borderId="17" xfId="0" applyFont="1" applyFill="1" applyBorder="1" applyAlignment="1" applyProtection="1">
      <alignment horizontal="right" wrapText="1"/>
    </xf>
    <xf numFmtId="165" fontId="5" fillId="4" borderId="18" xfId="0" applyNumberFormat="1" applyFont="1" applyFill="1" applyBorder="1" applyAlignment="1" applyProtection="1">
      <alignment horizontal="right"/>
    </xf>
    <xf numFmtId="0" fontId="9" fillId="4" borderId="18" xfId="0" applyFont="1" applyFill="1" applyBorder="1" applyAlignment="1" applyProtection="1">
      <alignment horizontal="right" wrapText="1"/>
    </xf>
    <xf numFmtId="165" fontId="5" fillId="4" borderId="19" xfId="0" applyNumberFormat="1" applyFont="1" applyFill="1" applyBorder="1" applyAlignment="1" applyProtection="1">
      <alignment horizontal="center"/>
    </xf>
    <xf numFmtId="0" fontId="6" fillId="0" borderId="2" xfId="0" applyFont="1" applyBorder="1" applyProtection="1"/>
    <xf numFmtId="0" fontId="6" fillId="0" borderId="0" xfId="0" applyFont="1" applyBorder="1" applyProtection="1"/>
    <xf numFmtId="0" fontId="2" fillId="0" borderId="2" xfId="0" applyFont="1" applyBorder="1" applyAlignment="1" applyProtection="1">
      <alignment wrapText="1"/>
    </xf>
    <xf numFmtId="0" fontId="7" fillId="0" borderId="4" xfId="0" applyFont="1" applyBorder="1" applyAlignment="1" applyProtection="1">
      <alignment wrapText="1"/>
    </xf>
    <xf numFmtId="0" fontId="0" fillId="0" borderId="5" xfId="0" applyBorder="1" applyProtection="1"/>
    <xf numFmtId="0" fontId="0" fillId="0" borderId="6" xfId="0" applyBorder="1" applyAlignment="1" applyProtection="1">
      <alignment horizontal="center"/>
    </xf>
    <xf numFmtId="0" fontId="7" fillId="0" borderId="0" xfId="0" applyFont="1" applyBorder="1" applyAlignment="1" applyProtection="1">
      <alignment wrapText="1"/>
    </xf>
    <xf numFmtId="0" fontId="0" fillId="0" borderId="0" xfId="0" applyBorder="1" applyAlignment="1" applyProtection="1">
      <alignment horizontal="center"/>
    </xf>
    <xf numFmtId="0" fontId="7" fillId="0" borderId="0" xfId="0" applyFont="1" applyBorder="1" applyAlignment="1" applyProtection="1">
      <alignment horizontal="left" vertical="top" wrapText="1"/>
    </xf>
    <xf numFmtId="0" fontId="7" fillId="0" borderId="0" xfId="0" applyFont="1" applyBorder="1" applyAlignment="1" applyProtection="1">
      <alignment horizontal="center" vertical="top" wrapText="1"/>
    </xf>
    <xf numFmtId="0" fontId="3" fillId="0" borderId="0" xfId="0" applyFont="1" applyAlignment="1" applyProtection="1">
      <alignment wrapText="1"/>
    </xf>
    <xf numFmtId="0" fontId="0" fillId="0" borderId="0" xfId="0" applyProtection="1"/>
    <xf numFmtId="0" fontId="0" fillId="0" borderId="0" xfId="0" applyAlignment="1" applyProtection="1">
      <alignment horizontal="center"/>
    </xf>
    <xf numFmtId="0" fontId="6" fillId="3" borderId="20" xfId="0" applyFont="1" applyFill="1" applyBorder="1" applyAlignment="1" applyProtection="1">
      <alignment wrapText="1"/>
    </xf>
    <xf numFmtId="0" fontId="6" fillId="3" borderId="23" xfId="0" applyFont="1" applyFill="1" applyBorder="1" applyAlignment="1" applyProtection="1">
      <alignment wrapText="1"/>
    </xf>
    <xf numFmtId="0" fontId="0" fillId="3" borderId="21" xfId="0" applyFill="1" applyBorder="1" applyAlignment="1" applyProtection="1">
      <alignment wrapText="1"/>
    </xf>
    <xf numFmtId="0" fontId="0" fillId="5" borderId="0" xfId="0" applyFill="1" applyBorder="1" applyAlignment="1" applyProtection="1">
      <alignment wrapText="1"/>
    </xf>
    <xf numFmtId="0" fontId="4" fillId="5" borderId="0" xfId="0" applyFont="1" applyFill="1" applyBorder="1" applyAlignment="1" applyProtection="1"/>
    <xf numFmtId="0" fontId="4" fillId="5" borderId="0" xfId="0" applyFont="1" applyFill="1" applyBorder="1" applyAlignment="1" applyProtection="1">
      <alignment horizontal="center"/>
    </xf>
    <xf numFmtId="0" fontId="6" fillId="3" borderId="31" xfId="0" applyFont="1" applyFill="1" applyBorder="1" applyAlignment="1" applyProtection="1">
      <alignment wrapText="1"/>
    </xf>
    <xf numFmtId="0" fontId="0" fillId="0" borderId="32" xfId="0" applyBorder="1" applyAlignment="1" applyProtection="1">
      <alignment horizontal="center"/>
    </xf>
    <xf numFmtId="0" fontId="6" fillId="3" borderId="34" xfId="0" applyFont="1" applyFill="1" applyBorder="1" applyAlignment="1" applyProtection="1">
      <alignment wrapText="1"/>
    </xf>
    <xf numFmtId="0" fontId="13" fillId="3" borderId="34" xfId="0" applyFont="1" applyFill="1" applyBorder="1" applyAlignment="1" applyProtection="1">
      <alignment vertical="top" wrapText="1"/>
    </xf>
    <xf numFmtId="0" fontId="13" fillId="3" borderId="34" xfId="0" applyFont="1" applyFill="1" applyBorder="1" applyAlignment="1" applyProtection="1">
      <alignment wrapText="1"/>
    </xf>
    <xf numFmtId="0" fontId="0" fillId="3" borderId="34" xfId="0" quotePrefix="1" applyFont="1" applyFill="1" applyBorder="1" applyAlignment="1" applyProtection="1">
      <alignment horizontal="right" wrapText="1"/>
    </xf>
    <xf numFmtId="0" fontId="0" fillId="3" borderId="36" xfId="0" quotePrefix="1" applyFont="1" applyFill="1" applyBorder="1" applyAlignment="1" applyProtection="1">
      <alignment horizontal="right" wrapText="1"/>
    </xf>
    <xf numFmtId="0" fontId="0" fillId="0" borderId="5" xfId="0" applyBorder="1" applyAlignment="1" applyProtection="1">
      <alignment horizontal="center"/>
    </xf>
    <xf numFmtId="0" fontId="0" fillId="0" borderId="0" xfId="0" quotePrefix="1" applyFill="1" applyBorder="1" applyAlignment="1" applyProtection="1">
      <alignment horizontal="right" wrapText="1"/>
    </xf>
    <xf numFmtId="0" fontId="0" fillId="0" borderId="0" xfId="0" applyFill="1" applyBorder="1" applyAlignment="1" applyProtection="1">
      <alignment horizontal="center"/>
    </xf>
    <xf numFmtId="0" fontId="0" fillId="0" borderId="32" xfId="0" applyBorder="1" applyProtection="1"/>
    <xf numFmtId="0" fontId="0" fillId="0" borderId="33" xfId="0" applyFill="1" applyBorder="1" applyAlignment="1" applyProtection="1">
      <alignment horizontal="center"/>
    </xf>
    <xf numFmtId="0" fontId="17" fillId="3" borderId="34" xfId="0" quotePrefix="1" applyFont="1" applyFill="1" applyBorder="1" applyAlignment="1" applyProtection="1">
      <alignment wrapText="1"/>
    </xf>
    <xf numFmtId="0" fontId="18" fillId="3" borderId="34" xfId="0" quotePrefix="1" applyFont="1" applyFill="1" applyBorder="1" applyAlignment="1" applyProtection="1">
      <alignment wrapText="1"/>
    </xf>
    <xf numFmtId="0" fontId="12" fillId="3" borderId="34" xfId="0" applyFont="1" applyFill="1" applyBorder="1" applyAlignment="1" applyProtection="1">
      <alignment wrapText="1"/>
    </xf>
    <xf numFmtId="0" fontId="5" fillId="3" borderId="34" xfId="0" applyFont="1" applyFill="1" applyBorder="1" applyAlignment="1" applyProtection="1">
      <alignment wrapText="1"/>
    </xf>
    <xf numFmtId="0" fontId="6" fillId="3" borderId="34" xfId="0" applyFont="1" applyFill="1" applyBorder="1" applyAlignment="1" applyProtection="1">
      <alignment vertical="top" wrapText="1"/>
    </xf>
    <xf numFmtId="0" fontId="8" fillId="3" borderId="34" xfId="0" applyFont="1" applyFill="1" applyBorder="1" applyAlignment="1" applyProtection="1">
      <alignment wrapText="1"/>
    </xf>
    <xf numFmtId="0" fontId="8" fillId="3" borderId="36" xfId="0" applyFont="1" applyFill="1" applyBorder="1" applyAlignment="1" applyProtection="1">
      <alignment wrapText="1"/>
    </xf>
    <xf numFmtId="0" fontId="0" fillId="5" borderId="0" xfId="0" applyFill="1" applyProtection="1"/>
    <xf numFmtId="0" fontId="0" fillId="0" borderId="0" xfId="0" applyFill="1" applyProtection="1"/>
    <xf numFmtId="0" fontId="13" fillId="0" borderId="0" xfId="0" applyFont="1" applyFill="1" applyBorder="1" applyAlignment="1" applyProtection="1">
      <alignment vertical="top" wrapText="1"/>
    </xf>
    <xf numFmtId="0" fontId="6" fillId="3" borderId="31" xfId="0" applyFont="1" applyFill="1" applyBorder="1" applyAlignment="1" applyProtection="1">
      <alignment horizontal="left" wrapText="1"/>
    </xf>
    <xf numFmtId="0" fontId="0" fillId="3" borderId="34" xfId="0" quotePrefix="1" applyFont="1" applyFill="1" applyBorder="1" applyAlignment="1" applyProtection="1">
      <alignment horizontal="left" wrapText="1"/>
    </xf>
    <xf numFmtId="0" fontId="15" fillId="3" borderId="34" xfId="0" applyFont="1" applyFill="1" applyBorder="1" applyAlignment="1" applyProtection="1">
      <alignment horizontal="left" vertical="top" wrapText="1"/>
    </xf>
    <xf numFmtId="0" fontId="6" fillId="3" borderId="34" xfId="0" applyFont="1" applyFill="1" applyBorder="1" applyAlignment="1" applyProtection="1">
      <alignment horizontal="left" wrapText="1"/>
    </xf>
    <xf numFmtId="0" fontId="0" fillId="3" borderId="34" xfId="0" applyFont="1" applyFill="1" applyBorder="1" applyAlignment="1" applyProtection="1">
      <alignment horizontal="left" wrapText="1"/>
    </xf>
    <xf numFmtId="0" fontId="11" fillId="3" borderId="31" xfId="0" applyFont="1" applyFill="1" applyBorder="1" applyAlignment="1" applyProtection="1">
      <alignment wrapText="1"/>
    </xf>
    <xf numFmtId="0" fontId="13" fillId="3" borderId="34" xfId="0" applyFont="1" applyFill="1" applyBorder="1" applyAlignment="1" applyProtection="1">
      <alignment horizontal="left" vertical="top" wrapText="1"/>
    </xf>
    <xf numFmtId="0" fontId="13" fillId="5" borderId="0" xfId="0" applyFont="1" applyFill="1" applyBorder="1" applyAlignment="1" applyProtection="1">
      <alignment vertical="top" wrapText="1"/>
    </xf>
    <xf numFmtId="0" fontId="11" fillId="3" borderId="34" xfId="0" applyFont="1" applyFill="1" applyBorder="1" applyAlignment="1" applyProtection="1">
      <alignment horizontal="left" wrapText="1"/>
    </xf>
    <xf numFmtId="0" fontId="2" fillId="3" borderId="34" xfId="0" applyFont="1" applyFill="1" applyBorder="1" applyAlignment="1" applyProtection="1">
      <alignment horizontal="left" wrapText="1"/>
    </xf>
    <xf numFmtId="0" fontId="2" fillId="3" borderId="36" xfId="0" applyFont="1" applyFill="1" applyBorder="1" applyAlignment="1" applyProtection="1">
      <alignment horizontal="left" wrapText="1"/>
    </xf>
    <xf numFmtId="164" fontId="0" fillId="8" borderId="35" xfId="0" applyNumberFormat="1" applyFill="1" applyBorder="1" applyAlignment="1" applyProtection="1">
      <alignment horizontal="center"/>
      <protection locked="0"/>
    </xf>
    <xf numFmtId="164" fontId="0" fillId="0" borderId="3" xfId="0" applyNumberFormat="1" applyFill="1" applyBorder="1" applyAlignment="1" applyProtection="1">
      <alignment horizontal="center"/>
    </xf>
    <xf numFmtId="0" fontId="14" fillId="0" borderId="5" xfId="0" applyFont="1" applyBorder="1" applyAlignment="1" applyProtection="1">
      <alignment wrapText="1"/>
    </xf>
    <xf numFmtId="0" fontId="14" fillId="0" borderId="5" xfId="0" applyFont="1" applyBorder="1" applyAlignment="1" applyProtection="1">
      <alignment horizontal="left" wrapText="1"/>
    </xf>
    <xf numFmtId="0" fontId="10" fillId="0" borderId="0" xfId="0" applyFont="1" applyAlignment="1" applyProtection="1">
      <alignment horizontal="center" wrapText="1"/>
    </xf>
    <xf numFmtId="0" fontId="10" fillId="0" borderId="0" xfId="0" applyFont="1" applyAlignment="1" applyProtection="1">
      <alignment horizontal="center" wrapText="1"/>
    </xf>
    <xf numFmtId="164" fontId="0" fillId="0" borderId="3" xfId="0" applyNumberFormat="1" applyFill="1" applyBorder="1" applyAlignment="1" applyProtection="1">
      <alignment horizontal="center"/>
      <protection locked="0"/>
    </xf>
    <xf numFmtId="0" fontId="6" fillId="3" borderId="34" xfId="0" quotePrefix="1" applyFont="1" applyFill="1" applyBorder="1" applyAlignment="1" applyProtection="1">
      <alignment horizontal="left" wrapText="1"/>
    </xf>
    <xf numFmtId="0" fontId="2" fillId="3" borderId="34" xfId="0" quotePrefix="1" applyFont="1" applyFill="1" applyBorder="1" applyAlignment="1" applyProtection="1">
      <alignment horizontal="left" wrapText="1"/>
    </xf>
    <xf numFmtId="0" fontId="0" fillId="0" borderId="3" xfId="0" applyBorder="1" applyProtection="1"/>
    <xf numFmtId="0" fontId="11" fillId="3" borderId="34" xfId="0" quotePrefix="1" applyFont="1" applyFill="1" applyBorder="1" applyAlignment="1" applyProtection="1">
      <alignment horizontal="left" wrapText="1"/>
    </xf>
    <xf numFmtId="0" fontId="2" fillId="3" borderId="36" xfId="0" quotePrefix="1" applyFont="1" applyFill="1" applyBorder="1" applyAlignment="1" applyProtection="1">
      <alignment horizontal="left" wrapText="1"/>
    </xf>
    <xf numFmtId="0" fontId="13" fillId="0" borderId="3" xfId="0" applyFont="1" applyFill="1" applyBorder="1" applyAlignment="1" applyProtection="1">
      <alignment horizontal="center" vertical="top" wrapText="1"/>
      <protection locked="0"/>
    </xf>
    <xf numFmtId="0" fontId="0" fillId="0" borderId="3" xfId="0" applyFill="1" applyBorder="1" applyAlignment="1" applyProtection="1">
      <alignment horizontal="center"/>
      <protection locked="0"/>
    </xf>
    <xf numFmtId="0" fontId="0" fillId="0" borderId="0" xfId="0" applyProtection="1">
      <protection locked="0"/>
    </xf>
    <xf numFmtId="0" fontId="10" fillId="0" borderId="0" xfId="0" applyFont="1" applyAlignment="1" applyProtection="1">
      <alignment horizontal="center" wrapText="1"/>
      <protection locked="0"/>
    </xf>
    <xf numFmtId="0" fontId="6" fillId="0" borderId="0" xfId="0" applyFont="1" applyBorder="1" applyProtection="1">
      <protection locked="0"/>
    </xf>
    <xf numFmtId="165" fontId="0" fillId="2" borderId="16" xfId="0" applyNumberFormat="1" applyFill="1" applyBorder="1" applyAlignment="1" applyProtection="1">
      <alignment horizontal="center"/>
      <protection locked="0"/>
    </xf>
    <xf numFmtId="0" fontId="0" fillId="0" borderId="3" xfId="0" applyBorder="1" applyAlignment="1" applyProtection="1">
      <alignment horizontal="center"/>
      <protection locked="0"/>
    </xf>
    <xf numFmtId="165" fontId="0" fillId="2" borderId="24" xfId="0" applyNumberFormat="1" applyFill="1" applyBorder="1" applyAlignment="1" applyProtection="1">
      <alignment horizontal="center"/>
      <protection locked="0"/>
    </xf>
    <xf numFmtId="0" fontId="0" fillId="0" borderId="0" xfId="0" applyBorder="1" applyProtection="1">
      <protection locked="0"/>
    </xf>
    <xf numFmtId="49" fontId="0" fillId="2" borderId="24" xfId="0" applyNumberFormat="1" applyFill="1" applyBorder="1" applyAlignment="1" applyProtection="1">
      <alignment horizontal="center"/>
      <protection locked="0"/>
    </xf>
    <xf numFmtId="0" fontId="0" fillId="0" borderId="5" xfId="0" applyBorder="1" applyProtection="1">
      <protection locked="0"/>
    </xf>
    <xf numFmtId="0" fontId="0" fillId="0" borderId="6" xfId="0"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Border="1" applyAlignment="1" applyProtection="1">
      <alignment horizontal="center"/>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top" wrapText="1"/>
      <protection locked="0"/>
    </xf>
    <xf numFmtId="0" fontId="0" fillId="0" borderId="0" xfId="0" applyAlignment="1" applyProtection="1">
      <alignment horizontal="center"/>
      <protection locked="0"/>
    </xf>
    <xf numFmtId="0" fontId="0" fillId="5" borderId="0" xfId="0" applyFill="1" applyBorder="1" applyAlignment="1" applyProtection="1">
      <alignment wrapText="1"/>
      <protection locked="0"/>
    </xf>
    <xf numFmtId="0" fontId="0" fillId="5" borderId="0" xfId="0" applyFill="1" applyProtection="1">
      <protection locked="0"/>
    </xf>
    <xf numFmtId="0" fontId="0" fillId="0" borderId="8" xfId="0" applyBorder="1" applyAlignment="1" applyProtection="1">
      <alignment horizontal="center"/>
      <protection locked="0"/>
    </xf>
    <xf numFmtId="164" fontId="0" fillId="2" borderId="25" xfId="0" applyNumberFormat="1" applyFill="1" applyBorder="1" applyAlignment="1" applyProtection="1">
      <alignment horizontal="center"/>
      <protection locked="0"/>
    </xf>
    <xf numFmtId="0" fontId="0" fillId="0" borderId="12" xfId="0" applyFill="1" applyBorder="1" applyAlignment="1" applyProtection="1">
      <alignment horizontal="center"/>
      <protection locked="0"/>
    </xf>
    <xf numFmtId="164" fontId="0" fillId="2" borderId="11" xfId="0" applyNumberFormat="1" applyFill="1" applyBorder="1" applyAlignment="1" applyProtection="1">
      <alignment horizontal="center"/>
      <protection locked="0"/>
    </xf>
    <xf numFmtId="0" fontId="0" fillId="0" borderId="14" xfId="0" applyBorder="1" applyAlignment="1" applyProtection="1">
      <alignment horizontal="center"/>
      <protection locked="0"/>
    </xf>
    <xf numFmtId="164" fontId="0" fillId="2" borderId="15"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Protection="1">
      <protection locked="0"/>
    </xf>
    <xf numFmtId="0" fontId="0" fillId="0" borderId="32" xfId="0" applyBorder="1" applyProtection="1">
      <protection locked="0"/>
    </xf>
    <xf numFmtId="0" fontId="0" fillId="2" borderId="35" xfId="0" applyFill="1" applyBorder="1" applyAlignment="1" applyProtection="1">
      <alignment horizontal="center"/>
      <protection locked="0"/>
    </xf>
    <xf numFmtId="164" fontId="0" fillId="2" borderId="35" xfId="0" applyNumberFormat="1" applyFill="1" applyBorder="1" applyAlignment="1" applyProtection="1">
      <alignment horizontal="center"/>
      <protection locked="0"/>
    </xf>
    <xf numFmtId="0" fontId="1" fillId="0" borderId="0" xfId="0" applyFont="1" applyProtection="1">
      <protection locked="0"/>
    </xf>
    <xf numFmtId="0" fontId="0" fillId="0" borderId="0" xfId="0" applyAlignment="1" applyProtection="1">
      <alignment vertical="top"/>
      <protection locked="0"/>
    </xf>
    <xf numFmtId="0" fontId="0" fillId="0" borderId="0" xfId="0" applyFill="1" applyBorder="1" applyAlignment="1" applyProtection="1">
      <alignment vertical="top"/>
      <protection locked="0"/>
    </xf>
    <xf numFmtId="164" fontId="0" fillId="2" borderId="37" xfId="0" applyNumberForma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Fill="1" applyBorder="1" applyProtection="1">
      <protection locked="0"/>
    </xf>
    <xf numFmtId="164" fontId="0" fillId="2" borderId="33" xfId="0" applyNumberFormat="1" applyFill="1" applyBorder="1" applyAlignment="1" applyProtection="1">
      <alignment horizontal="center"/>
      <protection locked="0"/>
    </xf>
    <xf numFmtId="0" fontId="0" fillId="0" borderId="3" xfId="0" applyBorder="1" applyProtection="1">
      <protection locked="0"/>
    </xf>
    <xf numFmtId="0" fontId="13" fillId="0" borderId="0" xfId="0" applyFont="1" applyFill="1" applyBorder="1" applyAlignment="1" applyProtection="1">
      <alignment vertical="top" wrapText="1"/>
      <protection locked="0"/>
    </xf>
    <xf numFmtId="0" fontId="11" fillId="0" borderId="0" xfId="0" applyFont="1" applyBorder="1" applyAlignment="1" applyProtection="1">
      <alignment wrapText="1"/>
      <protection locked="0"/>
    </xf>
    <xf numFmtId="0" fontId="13" fillId="5" borderId="0" xfId="0" applyFont="1" applyFill="1" applyBorder="1" applyAlignment="1" applyProtection="1">
      <alignment vertical="top" wrapText="1"/>
      <protection locked="0"/>
    </xf>
    <xf numFmtId="0" fontId="2" fillId="0" borderId="0" xfId="0" applyFont="1" applyAlignment="1" applyProtection="1">
      <alignment wrapText="1"/>
      <protection locked="0"/>
    </xf>
    <xf numFmtId="0" fontId="16" fillId="9" borderId="43" xfId="0" applyFont="1" applyFill="1" applyBorder="1" applyProtection="1"/>
    <xf numFmtId="0" fontId="0" fillId="0" borderId="3" xfId="0" applyBorder="1" applyAlignment="1" applyProtection="1">
      <alignment horizontal="center"/>
    </xf>
    <xf numFmtId="165" fontId="0" fillId="2" borderId="24" xfId="0" applyNumberFormat="1" applyFill="1" applyBorder="1" applyAlignment="1" applyProtection="1">
      <alignment horizontal="center"/>
    </xf>
    <xf numFmtId="0" fontId="6" fillId="3" borderId="7" xfId="0" applyFont="1" applyFill="1" applyBorder="1" applyAlignment="1" applyProtection="1">
      <alignment wrapText="1"/>
    </xf>
    <xf numFmtId="0" fontId="0" fillId="0" borderId="8" xfId="0" applyBorder="1" applyAlignment="1" applyProtection="1">
      <alignment horizontal="center"/>
    </xf>
    <xf numFmtId="164" fontId="0" fillId="2" borderId="25" xfId="0" applyNumberFormat="1" applyFill="1" applyBorder="1" applyAlignment="1" applyProtection="1">
      <alignment horizontal="center"/>
    </xf>
    <xf numFmtId="0" fontId="6" fillId="3" borderId="10" xfId="0" applyFont="1" applyFill="1" applyBorder="1" applyAlignment="1" applyProtection="1">
      <alignment wrapText="1"/>
    </xf>
    <xf numFmtId="0" fontId="0" fillId="0" borderId="12" xfId="0" applyFill="1" applyBorder="1" applyAlignment="1" applyProtection="1">
      <alignment horizontal="center"/>
    </xf>
    <xf numFmtId="164" fontId="0" fillId="2" borderId="11" xfId="0" applyNumberFormat="1" applyFill="1" applyBorder="1" applyAlignment="1" applyProtection="1">
      <alignment horizontal="center"/>
    </xf>
    <xf numFmtId="0" fontId="13" fillId="3" borderId="10" xfId="0" applyFont="1" applyFill="1" applyBorder="1" applyAlignment="1" applyProtection="1">
      <alignment vertical="top" wrapText="1"/>
    </xf>
    <xf numFmtId="0" fontId="13" fillId="3" borderId="10" xfId="0" applyFont="1" applyFill="1" applyBorder="1" applyAlignment="1" applyProtection="1">
      <alignment wrapText="1"/>
    </xf>
    <xf numFmtId="0" fontId="0" fillId="3" borderId="10" xfId="0" quotePrefix="1" applyFont="1" applyFill="1" applyBorder="1" applyAlignment="1" applyProtection="1">
      <alignment horizontal="right" wrapText="1"/>
    </xf>
    <xf numFmtId="0" fontId="0" fillId="3" borderId="13" xfId="0" quotePrefix="1" applyFont="1" applyFill="1" applyBorder="1" applyAlignment="1" applyProtection="1">
      <alignment horizontal="right" wrapText="1"/>
    </xf>
    <xf numFmtId="0" fontId="0" fillId="0" borderId="14" xfId="0" applyBorder="1" applyAlignment="1" applyProtection="1">
      <alignment horizontal="center"/>
    </xf>
    <xf numFmtId="164" fontId="0" fillId="2" borderId="15" xfId="0" applyNumberFormat="1" applyFill="1" applyBorder="1" applyAlignment="1" applyProtection="1">
      <alignment horizontal="center"/>
    </xf>
    <xf numFmtId="0" fontId="12" fillId="3" borderId="31" xfId="0" applyFont="1" applyFill="1" applyBorder="1" applyAlignment="1" applyProtection="1">
      <alignment wrapText="1"/>
    </xf>
    <xf numFmtId="164" fontId="0" fillId="2" borderId="35" xfId="0" applyNumberFormat="1" applyFill="1" applyBorder="1" applyAlignment="1" applyProtection="1">
      <alignment horizontal="center"/>
    </xf>
    <xf numFmtId="0" fontId="1" fillId="0" borderId="0" xfId="0" applyFont="1" applyProtection="1"/>
    <xf numFmtId="0" fontId="12" fillId="3" borderId="34" xfId="0" applyFont="1" applyFill="1" applyBorder="1" applyAlignment="1" applyProtection="1">
      <alignment vertical="top" wrapText="1"/>
    </xf>
    <xf numFmtId="0" fontId="0" fillId="0" borderId="0" xfId="0" applyAlignment="1" applyProtection="1">
      <alignment vertical="top"/>
    </xf>
    <xf numFmtId="0" fontId="0" fillId="0" borderId="0" xfId="0" applyFill="1" applyBorder="1" applyAlignment="1" applyProtection="1">
      <alignment vertical="top"/>
    </xf>
    <xf numFmtId="164" fontId="0" fillId="2" borderId="37" xfId="0" applyNumberFormat="1" applyFill="1" applyBorder="1" applyAlignment="1" applyProtection="1">
      <alignment horizontal="center"/>
    </xf>
    <xf numFmtId="0" fontId="6" fillId="0" borderId="0" xfId="0" applyFont="1" applyFill="1" applyBorder="1" applyAlignment="1" applyProtection="1">
      <alignment wrapText="1"/>
    </xf>
    <xf numFmtId="0" fontId="0" fillId="0" borderId="0" xfId="0" applyFill="1" applyBorder="1" applyProtection="1"/>
    <xf numFmtId="0" fontId="15" fillId="3" borderId="38" xfId="0" applyFont="1" applyFill="1" applyBorder="1" applyAlignment="1" applyProtection="1">
      <alignment vertical="top" wrapText="1"/>
    </xf>
    <xf numFmtId="0" fontId="11" fillId="0" borderId="0" xfId="0" applyFont="1" applyBorder="1" applyAlignment="1" applyProtection="1">
      <alignment wrapText="1"/>
    </xf>
    <xf numFmtId="0" fontId="11" fillId="3" borderId="34" xfId="0" applyFont="1" applyFill="1" applyBorder="1" applyAlignment="1" applyProtection="1">
      <alignment wrapText="1"/>
    </xf>
    <xf numFmtId="0" fontId="2" fillId="3" borderId="34" xfId="0" applyFont="1" applyFill="1" applyBorder="1" applyAlignment="1" applyProtection="1">
      <alignment horizontal="right" wrapText="1"/>
    </xf>
    <xf numFmtId="0" fontId="2" fillId="3" borderId="36" xfId="0" applyFont="1" applyFill="1" applyBorder="1" applyAlignment="1" applyProtection="1">
      <alignment horizontal="right" wrapText="1"/>
    </xf>
    <xf numFmtId="0" fontId="2" fillId="0" borderId="0" xfId="0" applyFont="1" applyAlignment="1" applyProtection="1">
      <alignment wrapText="1"/>
    </xf>
    <xf numFmtId="0" fontId="6" fillId="3" borderId="39" xfId="0" applyFont="1" applyFill="1" applyBorder="1" applyAlignment="1" applyProtection="1">
      <alignment wrapText="1"/>
    </xf>
    <xf numFmtId="0" fontId="6" fillId="3" borderId="2" xfId="0" applyFont="1" applyFill="1" applyBorder="1" applyAlignment="1" applyProtection="1">
      <alignment wrapText="1"/>
    </xf>
    <xf numFmtId="0" fontId="0" fillId="3" borderId="4" xfId="0" applyFill="1" applyBorder="1" applyAlignment="1" applyProtection="1">
      <alignment wrapText="1"/>
    </xf>
    <xf numFmtId="165" fontId="19" fillId="4" borderId="18" xfId="0" applyNumberFormat="1" applyFont="1" applyFill="1" applyBorder="1" applyAlignment="1" applyProtection="1">
      <alignment horizontal="right"/>
    </xf>
    <xf numFmtId="165" fontId="19" fillId="4" borderId="19" xfId="0" applyNumberFormat="1" applyFont="1" applyFill="1" applyBorder="1" applyAlignment="1" applyProtection="1">
      <alignment horizontal="center"/>
    </xf>
    <xf numFmtId="164" fontId="0" fillId="0" borderId="25" xfId="0" applyNumberFormat="1" applyFill="1" applyBorder="1" applyAlignment="1" applyProtection="1">
      <alignment horizontal="center"/>
    </xf>
    <xf numFmtId="164" fontId="0" fillId="0" borderId="11" xfId="0" applyNumberFormat="1" applyFill="1" applyBorder="1" applyAlignment="1" applyProtection="1">
      <alignment horizontal="center"/>
    </xf>
    <xf numFmtId="164" fontId="0" fillId="0" borderId="15" xfId="0" applyNumberFormat="1" applyFill="1" applyBorder="1" applyAlignment="1" applyProtection="1">
      <alignment horizontal="center"/>
    </xf>
    <xf numFmtId="0" fontId="18" fillId="3" borderId="34" xfId="0" applyFont="1" applyFill="1" applyBorder="1" applyAlignment="1" applyProtection="1">
      <alignment wrapText="1"/>
    </xf>
    <xf numFmtId="0" fontId="17" fillId="3" borderId="34" xfId="0" applyFont="1" applyFill="1" applyBorder="1" applyAlignment="1" applyProtection="1">
      <alignment wrapText="1"/>
    </xf>
    <xf numFmtId="0" fontId="18" fillId="3" borderId="34" xfId="0" applyFont="1" applyFill="1" applyBorder="1" applyAlignment="1" applyProtection="1">
      <alignment vertical="top" wrapText="1"/>
    </xf>
    <xf numFmtId="0" fontId="9" fillId="4" borderId="28" xfId="0" applyFont="1" applyFill="1" applyBorder="1" applyAlignment="1" applyProtection="1">
      <alignment horizontal="right" wrapText="1"/>
    </xf>
    <xf numFmtId="165" fontId="19" fillId="4" borderId="29" xfId="0" applyNumberFormat="1" applyFont="1" applyFill="1" applyBorder="1" applyAlignment="1" applyProtection="1">
      <alignment horizontal="right"/>
    </xf>
    <xf numFmtId="0" fontId="9" fillId="4" borderId="29" xfId="0" applyFont="1" applyFill="1" applyBorder="1" applyAlignment="1" applyProtection="1">
      <alignment horizontal="right" wrapText="1"/>
    </xf>
    <xf numFmtId="165" fontId="19" fillId="4" borderId="30" xfId="0" applyNumberFormat="1" applyFont="1" applyFill="1" applyBorder="1" applyAlignment="1" applyProtection="1">
      <alignment horizontal="right"/>
    </xf>
    <xf numFmtId="165" fontId="16" fillId="4" borderId="29" xfId="0" applyNumberFormat="1" applyFont="1" applyFill="1" applyBorder="1" applyAlignment="1" applyProtection="1">
      <alignment horizontal="right" wrapText="1"/>
    </xf>
    <xf numFmtId="0" fontId="9" fillId="4" borderId="29" xfId="0" applyFont="1" applyFill="1" applyBorder="1" applyAlignment="1" applyProtection="1">
      <alignment horizontal="center" wrapText="1"/>
    </xf>
    <xf numFmtId="165" fontId="16" fillId="4" borderId="30" xfId="0" applyNumberFormat="1" applyFont="1" applyFill="1" applyBorder="1" applyAlignment="1" applyProtection="1">
      <alignment horizontal="left" wrapText="1"/>
    </xf>
    <xf numFmtId="165" fontId="0" fillId="2" borderId="16" xfId="0" applyNumberFormat="1" applyFill="1" applyBorder="1" applyAlignment="1" applyProtection="1"/>
    <xf numFmtId="165" fontId="0" fillId="2" borderId="24" xfId="0" applyNumberFormat="1" applyFill="1" applyBorder="1" applyAlignment="1" applyProtection="1"/>
    <xf numFmtId="0" fontId="0" fillId="0" borderId="6" xfId="0" applyBorder="1" applyProtection="1"/>
    <xf numFmtId="0" fontId="6" fillId="3" borderId="10" xfId="0" quotePrefix="1" applyFont="1" applyFill="1" applyBorder="1" applyAlignment="1" applyProtection="1">
      <alignment horizontal="right" wrapText="1"/>
    </xf>
    <xf numFmtId="0" fontId="6" fillId="3" borderId="13" xfId="0" quotePrefix="1" applyFont="1" applyFill="1" applyBorder="1" applyAlignment="1" applyProtection="1">
      <alignment horizontal="right" wrapText="1"/>
    </xf>
    <xf numFmtId="0" fontId="0" fillId="0" borderId="3" xfId="0" applyFill="1" applyBorder="1" applyProtection="1"/>
    <xf numFmtId="164" fontId="0" fillId="2" borderId="35" xfId="0" applyNumberFormat="1" applyFill="1" applyBorder="1" applyProtection="1"/>
    <xf numFmtId="0" fontId="0" fillId="0" borderId="8" xfId="0" applyBorder="1" applyProtection="1"/>
    <xf numFmtId="0" fontId="13" fillId="0" borderId="12" xfId="0" applyFont="1" applyFill="1" applyBorder="1" applyAlignment="1" applyProtection="1">
      <alignment vertical="top" wrapText="1"/>
    </xf>
    <xf numFmtId="0" fontId="15" fillId="3" borderId="10" xfId="0" applyFont="1" applyFill="1" applyBorder="1" applyAlignment="1" applyProtection="1">
      <alignment vertical="top" wrapText="1"/>
    </xf>
    <xf numFmtId="0" fontId="0" fillId="0" borderId="12" xfId="0" applyBorder="1" applyProtection="1"/>
    <xf numFmtId="0" fontId="0" fillId="0" borderId="14" xfId="0" applyBorder="1" applyProtection="1"/>
    <xf numFmtId="0" fontId="11" fillId="3" borderId="7" xfId="0" applyFont="1" applyFill="1" applyBorder="1" applyAlignment="1" applyProtection="1">
      <alignment wrapText="1"/>
    </xf>
    <xf numFmtId="0" fontId="11" fillId="3" borderId="10" xfId="0" applyFont="1" applyFill="1" applyBorder="1" applyAlignment="1" applyProtection="1">
      <alignment wrapText="1"/>
    </xf>
    <xf numFmtId="0" fontId="0" fillId="0" borderId="12" xfId="0" applyFill="1" applyBorder="1" applyProtection="1"/>
    <xf numFmtId="0" fontId="0" fillId="0" borderId="11" xfId="0" applyFill="1" applyBorder="1" applyProtection="1"/>
    <xf numFmtId="0" fontId="2" fillId="3" borderId="10" xfId="0" applyFont="1" applyFill="1" applyBorder="1" applyAlignment="1" applyProtection="1">
      <alignment horizontal="right" wrapText="1"/>
    </xf>
    <xf numFmtId="0" fontId="2" fillId="3" borderId="13" xfId="0" applyFont="1" applyFill="1" applyBorder="1" applyAlignment="1" applyProtection="1">
      <alignment horizontal="right" wrapText="1"/>
    </xf>
    <xf numFmtId="0" fontId="0" fillId="0" borderId="15" xfId="0" applyFill="1" applyBorder="1" applyProtection="1"/>
    <xf numFmtId="0" fontId="10" fillId="0" borderId="0" xfId="0" applyFont="1" applyAlignment="1" applyProtection="1">
      <alignment horizontal="center" wrapText="1"/>
    </xf>
    <xf numFmtId="0" fontId="0" fillId="2" borderId="1" xfId="0" applyFill="1" applyBorder="1" applyAlignment="1" applyProtection="1">
      <alignment horizontal="center"/>
      <protection locked="0"/>
    </xf>
    <xf numFmtId="0" fontId="18" fillId="3" borderId="36" xfId="0" quotePrefix="1" applyFont="1" applyFill="1" applyBorder="1" applyAlignment="1" applyProtection="1">
      <alignment wrapText="1"/>
    </xf>
    <xf numFmtId="0" fontId="0" fillId="2" borderId="41"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0" xfId="0" applyFill="1" applyBorder="1" applyAlignment="1" applyProtection="1">
      <alignment horizontal="center"/>
    </xf>
    <xf numFmtId="3" fontId="0" fillId="2" borderId="1" xfId="0" applyNumberFormat="1" applyFill="1" applyBorder="1" applyAlignment="1" applyProtection="1">
      <alignment horizontal="center"/>
      <protection locked="0"/>
    </xf>
    <xf numFmtId="3" fontId="0" fillId="2" borderId="35" xfId="0" applyNumberFormat="1" applyFill="1" applyBorder="1" applyAlignment="1" applyProtection="1">
      <alignment horizontal="center"/>
      <protection locked="0"/>
    </xf>
    <xf numFmtId="3" fontId="0" fillId="2" borderId="41" xfId="0" applyNumberFormat="1" applyFill="1" applyBorder="1" applyAlignment="1" applyProtection="1">
      <alignment horizontal="center"/>
      <protection locked="0"/>
    </xf>
    <xf numFmtId="3" fontId="0" fillId="2" borderId="37" xfId="0" applyNumberFormat="1" applyFill="1" applyBorder="1" applyAlignment="1" applyProtection="1">
      <alignment horizontal="center"/>
      <protection locked="0"/>
    </xf>
    <xf numFmtId="164" fontId="0" fillId="8" borderId="33" xfId="0" applyNumberFormat="1" applyFill="1" applyBorder="1" applyAlignment="1" applyProtection="1">
      <alignment horizontal="center"/>
      <protection locked="0"/>
    </xf>
    <xf numFmtId="0" fontId="1" fillId="0" borderId="0" xfId="0" applyFont="1" applyBorder="1" applyProtection="1"/>
    <xf numFmtId="0" fontId="14" fillId="0" borderId="5" xfId="0" applyFont="1" applyBorder="1" applyAlignment="1" applyProtection="1">
      <alignment horizontal="left" wrapText="1"/>
    </xf>
    <xf numFmtId="0" fontId="0" fillId="0" borderId="0" xfId="0" applyBorder="1" applyAlignment="1" applyProtection="1"/>
    <xf numFmtId="0" fontId="12" fillId="0" borderId="0" xfId="0" applyFont="1" applyBorder="1" applyAlignment="1" applyProtection="1">
      <alignment vertical="top"/>
    </xf>
    <xf numFmtId="0" fontId="14" fillId="0" borderId="0" xfId="0" applyFont="1" applyBorder="1" applyAlignment="1" applyProtection="1">
      <alignment vertical="top"/>
    </xf>
    <xf numFmtId="0" fontId="14" fillId="0" borderId="0" xfId="0" applyFont="1" applyBorder="1" applyAlignment="1" applyProtection="1"/>
    <xf numFmtId="0" fontId="14" fillId="0" borderId="5" xfId="0" applyFont="1" applyBorder="1" applyAlignment="1" applyProtection="1"/>
    <xf numFmtId="0" fontId="3" fillId="0" borderId="0" xfId="0" applyFont="1" applyBorder="1" applyAlignment="1" applyProtection="1"/>
    <xf numFmtId="0" fontId="3" fillId="0" borderId="0" xfId="0" applyFont="1" applyAlignment="1" applyProtection="1"/>
    <xf numFmtId="0" fontId="14" fillId="0" borderId="0" xfId="0" applyFont="1" applyBorder="1" applyAlignment="1" applyProtection="1">
      <alignment vertical="center"/>
    </xf>
    <xf numFmtId="0" fontId="11" fillId="3" borderId="34" xfId="0" quotePrefix="1" applyFont="1" applyFill="1" applyBorder="1" applyAlignment="1" applyProtection="1"/>
    <xf numFmtId="0" fontId="12" fillId="10" borderId="31" xfId="0" applyFont="1" applyFill="1" applyBorder="1" applyAlignment="1" applyProtection="1">
      <alignment wrapText="1"/>
    </xf>
    <xf numFmtId="0" fontId="0" fillId="10" borderId="32" xfId="0" applyFill="1" applyBorder="1" applyProtection="1"/>
    <xf numFmtId="0" fontId="0" fillId="10" borderId="33" xfId="0" applyFill="1" applyBorder="1" applyAlignment="1" applyProtection="1">
      <alignment horizontal="center"/>
    </xf>
    <xf numFmtId="0" fontId="17" fillId="10" borderId="34" xfId="0" quotePrefix="1" applyFont="1" applyFill="1" applyBorder="1" applyAlignment="1" applyProtection="1">
      <alignment wrapText="1"/>
    </xf>
    <xf numFmtId="0" fontId="0" fillId="10" borderId="0" xfId="0" applyFill="1" applyBorder="1" applyProtection="1"/>
    <xf numFmtId="0" fontId="0" fillId="10" borderId="35" xfId="0" applyFill="1" applyBorder="1" applyAlignment="1" applyProtection="1">
      <alignment horizontal="center"/>
    </xf>
    <xf numFmtId="0" fontId="18" fillId="10" borderId="34" xfId="0" quotePrefix="1" applyFont="1" applyFill="1" applyBorder="1" applyAlignment="1" applyProtection="1">
      <alignment wrapText="1"/>
    </xf>
    <xf numFmtId="164" fontId="0" fillId="0" borderId="51" xfId="0" applyNumberFormat="1" applyFill="1" applyBorder="1" applyAlignment="1" applyProtection="1">
      <alignment horizontal="center"/>
    </xf>
    <xf numFmtId="164" fontId="0" fillId="0" borderId="52" xfId="0" applyNumberFormat="1" applyFill="1" applyBorder="1" applyAlignment="1" applyProtection="1">
      <alignment horizontal="center"/>
    </xf>
    <xf numFmtId="164" fontId="0" fillId="0" borderId="42" xfId="0" applyNumberFormat="1" applyFill="1" applyBorder="1" applyAlignment="1" applyProtection="1">
      <alignment horizontal="center"/>
    </xf>
    <xf numFmtId="0" fontId="0" fillId="0" borderId="37" xfId="0" applyFill="1" applyBorder="1" applyAlignment="1" applyProtection="1">
      <alignment horizontal="center"/>
    </xf>
    <xf numFmtId="0" fontId="10" fillId="0" borderId="0" xfId="0" applyFont="1" applyAlignment="1" applyProtection="1"/>
    <xf numFmtId="0" fontId="12" fillId="0" borderId="0" xfId="0" applyFont="1" applyBorder="1" applyAlignment="1" applyProtection="1"/>
    <xf numFmtId="0" fontId="14" fillId="0" borderId="0" xfId="0" applyFont="1" applyBorder="1" applyAlignment="1" applyProtection="1">
      <alignment horizontal="left" vertical="center" wrapText="1"/>
    </xf>
    <xf numFmtId="0" fontId="0" fillId="2" borderId="20" xfId="0" applyFill="1" applyBorder="1" applyAlignment="1" applyProtection="1">
      <alignment horizontal="left" vertical="top" wrapText="1"/>
    </xf>
    <xf numFmtId="0" fontId="0" fillId="2" borderId="8"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23"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21" xfId="0" applyFill="1" applyBorder="1" applyAlignment="1" applyProtection="1">
      <alignment horizontal="left" vertical="top" wrapText="1"/>
    </xf>
    <xf numFmtId="0" fontId="0" fillId="2" borderId="14" xfId="0" applyFill="1" applyBorder="1" applyAlignment="1" applyProtection="1">
      <alignment horizontal="left" vertical="top" wrapText="1"/>
    </xf>
    <xf numFmtId="0" fontId="0" fillId="2" borderId="22" xfId="0" applyFill="1" applyBorder="1" applyAlignment="1" applyProtection="1">
      <alignment horizontal="left" vertical="top" wrapText="1"/>
    </xf>
    <xf numFmtId="0" fontId="2" fillId="6" borderId="17" xfId="0" applyFont="1" applyFill="1" applyBorder="1" applyAlignment="1" applyProtection="1">
      <alignment horizontal="left" wrapText="1"/>
    </xf>
    <xf numFmtId="0" fontId="2" fillId="6" borderId="18" xfId="0" applyFont="1" applyFill="1" applyBorder="1" applyAlignment="1" applyProtection="1">
      <alignment horizontal="left" wrapText="1"/>
    </xf>
    <xf numFmtId="0" fontId="2" fillId="6" borderId="19" xfId="0" applyFont="1" applyFill="1" applyBorder="1" applyAlignment="1" applyProtection="1">
      <alignment horizontal="left" wrapText="1"/>
    </xf>
    <xf numFmtId="0" fontId="15" fillId="3" borderId="10" xfId="0" applyFont="1" applyFill="1" applyBorder="1" applyAlignment="1" applyProtection="1">
      <alignment horizontal="left" vertical="top" wrapText="1"/>
    </xf>
    <xf numFmtId="0" fontId="3" fillId="0" borderId="0" xfId="0" applyFont="1" applyBorder="1" applyAlignment="1" applyProtection="1">
      <alignment horizontal="left" wrapText="1"/>
    </xf>
    <xf numFmtId="0" fontId="14" fillId="0" borderId="0" xfId="0" applyFont="1" applyBorder="1" applyAlignment="1" applyProtection="1">
      <alignment horizontal="left" wrapText="1"/>
    </xf>
    <xf numFmtId="0" fontId="4" fillId="2" borderId="1" xfId="0" applyFont="1" applyFill="1" applyBorder="1" applyAlignment="1" applyProtection="1"/>
    <xf numFmtId="0" fontId="4" fillId="2" borderId="11" xfId="0" applyFont="1" applyFill="1" applyBorder="1" applyAlignment="1" applyProtection="1"/>
    <xf numFmtId="0" fontId="4" fillId="2" borderId="27" xfId="0" applyFont="1" applyFill="1" applyBorder="1" applyAlignment="1" applyProtection="1"/>
    <xf numFmtId="0" fontId="4" fillId="2" borderId="15" xfId="0" applyFont="1" applyFill="1" applyBorder="1" applyAlignment="1" applyProtection="1"/>
    <xf numFmtId="0" fontId="10" fillId="0" borderId="0" xfId="0" applyFont="1" applyAlignment="1" applyProtection="1">
      <alignment horizontal="center" wrapText="1"/>
    </xf>
    <xf numFmtId="0" fontId="7" fillId="7" borderId="17" xfId="0" applyFont="1" applyFill="1" applyBorder="1" applyAlignment="1" applyProtection="1">
      <alignment horizontal="left" vertical="top" wrapText="1"/>
    </xf>
    <xf numFmtId="0" fontId="7" fillId="7" borderId="18" xfId="0" applyFont="1" applyFill="1" applyBorder="1" applyAlignment="1" applyProtection="1">
      <alignment horizontal="left" vertical="top" wrapText="1"/>
    </xf>
    <xf numFmtId="0" fontId="7" fillId="7" borderId="19" xfId="0" applyFont="1" applyFill="1" applyBorder="1" applyAlignment="1" applyProtection="1">
      <alignment horizontal="left" vertical="top" wrapText="1"/>
    </xf>
    <xf numFmtId="0" fontId="4" fillId="2" borderId="26" xfId="0" applyFont="1" applyFill="1" applyBorder="1" applyAlignment="1" applyProtection="1"/>
    <xf numFmtId="0" fontId="4" fillId="2" borderId="25" xfId="0" applyFont="1" applyFill="1" applyBorder="1" applyAlignment="1" applyProtection="1"/>
    <xf numFmtId="0" fontId="0" fillId="2" borderId="39"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42"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12" fillId="0" borderId="0" xfId="0" applyFont="1" applyBorder="1" applyAlignment="1" applyProtection="1">
      <alignment horizontal="left" vertical="top" wrapText="1"/>
    </xf>
    <xf numFmtId="0" fontId="17" fillId="2" borderId="26" xfId="0" applyFont="1" applyFill="1" applyBorder="1" applyAlignment="1" applyProtection="1">
      <protection locked="0"/>
    </xf>
    <xf numFmtId="0" fontId="17" fillId="2" borderId="25" xfId="0" applyFont="1" applyFill="1" applyBorder="1" applyAlignment="1" applyProtection="1">
      <protection locked="0"/>
    </xf>
    <xf numFmtId="0" fontId="17" fillId="2" borderId="1" xfId="0" applyFont="1" applyFill="1" applyBorder="1" applyAlignment="1" applyProtection="1">
      <protection locked="0"/>
    </xf>
    <xf numFmtId="0" fontId="17" fillId="2" borderId="11" xfId="0" applyFont="1" applyFill="1" applyBorder="1" applyAlignment="1" applyProtection="1">
      <protection locked="0"/>
    </xf>
    <xf numFmtId="0" fontId="0" fillId="2" borderId="20"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17" fillId="2" borderId="27" xfId="0" applyFont="1" applyFill="1" applyBorder="1" applyAlignment="1" applyProtection="1">
      <protection locked="0"/>
    </xf>
    <xf numFmtId="0" fontId="17" fillId="2" borderId="15" xfId="0" applyFont="1" applyFill="1" applyBorder="1" applyAlignment="1" applyProtection="1">
      <protection locked="0"/>
    </xf>
    <xf numFmtId="0" fontId="9" fillId="0" borderId="14" xfId="0" applyFont="1" applyBorder="1" applyAlignment="1" applyProtection="1">
      <alignment horizontal="center"/>
    </xf>
    <xf numFmtId="0" fontId="17" fillId="2" borderId="35" xfId="0" applyFont="1" applyFill="1" applyBorder="1" applyAlignment="1" applyProtection="1">
      <protection locked="0"/>
    </xf>
    <xf numFmtId="0" fontId="17" fillId="2" borderId="41" xfId="0" applyFont="1" applyFill="1" applyBorder="1" applyAlignment="1" applyProtection="1">
      <protection locked="0"/>
    </xf>
    <xf numFmtId="0" fontId="17" fillId="2" borderId="37" xfId="0" applyFont="1" applyFill="1" applyBorder="1" applyAlignment="1" applyProtection="1">
      <protection locked="0"/>
    </xf>
    <xf numFmtId="0" fontId="17" fillId="0" borderId="40" xfId="0" applyFont="1" applyFill="1" applyBorder="1" applyAlignment="1" applyProtection="1"/>
    <xf numFmtId="0" fontId="17" fillId="0" borderId="33" xfId="0" applyFont="1" applyFill="1" applyBorder="1" applyAlignment="1" applyProtection="1"/>
    <xf numFmtId="0" fontId="17" fillId="0" borderId="1" xfId="0" applyFont="1" applyFill="1" applyBorder="1" applyAlignment="1" applyProtection="1"/>
    <xf numFmtId="0" fontId="17" fillId="0" borderId="35" xfId="0" applyFont="1" applyFill="1" applyBorder="1" applyAlignment="1" applyProtection="1"/>
    <xf numFmtId="0" fontId="15" fillId="3" borderId="34" xfId="0" applyFont="1" applyFill="1" applyBorder="1" applyAlignment="1" applyProtection="1">
      <alignment horizontal="left" vertical="top" wrapText="1"/>
    </xf>
    <xf numFmtId="0" fontId="9" fillId="0" borderId="5" xfId="0" applyFont="1" applyBorder="1" applyAlignment="1" applyProtection="1">
      <alignment horizontal="center"/>
    </xf>
    <xf numFmtId="0" fontId="17" fillId="2" borderId="44" xfId="0" applyFont="1" applyFill="1" applyBorder="1" applyAlignment="1" applyProtection="1">
      <protection locked="0"/>
    </xf>
    <xf numFmtId="0" fontId="17" fillId="2" borderId="45" xfId="0" applyFont="1" applyFill="1" applyBorder="1" applyAlignment="1" applyProtection="1">
      <protection locked="0"/>
    </xf>
    <xf numFmtId="0" fontId="17" fillId="2" borderId="46" xfId="0" applyFont="1" applyFill="1" applyBorder="1" applyAlignment="1" applyProtection="1">
      <protection locked="0"/>
    </xf>
    <xf numFmtId="0" fontId="17" fillId="2" borderId="50" xfId="0" applyFont="1" applyFill="1" applyBorder="1" applyAlignment="1" applyProtection="1">
      <protection locked="0"/>
    </xf>
    <xf numFmtId="0" fontId="17" fillId="2" borderId="5" xfId="0" applyFont="1" applyFill="1" applyBorder="1" applyAlignment="1" applyProtection="1">
      <protection locked="0"/>
    </xf>
    <xf numFmtId="0" fontId="17" fillId="2" borderId="6" xfId="0" applyFont="1" applyFill="1" applyBorder="1" applyAlignment="1" applyProtection="1">
      <protection locked="0"/>
    </xf>
    <xf numFmtId="0" fontId="17" fillId="2" borderId="47" xfId="0" applyFont="1" applyFill="1" applyBorder="1" applyAlignment="1" applyProtection="1">
      <protection locked="0"/>
    </xf>
    <xf numFmtId="0" fontId="17" fillId="2" borderId="48" xfId="0" applyFont="1" applyFill="1" applyBorder="1" applyAlignment="1" applyProtection="1">
      <protection locked="0"/>
    </xf>
    <xf numFmtId="0" fontId="17" fillId="2" borderId="49" xfId="0" applyFont="1"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engage.auc.ab.ca/Utility-Billing-Deferral-Initiative" TargetMode="External"/></Relationships>
</file>

<file path=xl/drawings/drawing1.xml><?xml version="1.0" encoding="utf-8"?>
<xdr:wsDr xmlns:xdr="http://schemas.openxmlformats.org/drawingml/2006/spreadsheetDrawing" xmlns:a="http://schemas.openxmlformats.org/drawingml/2006/main">
  <xdr:twoCellAnchor>
    <xdr:from>
      <xdr:col>6</xdr:col>
      <xdr:colOff>1448924</xdr:colOff>
      <xdr:row>1</xdr:row>
      <xdr:rowOff>101600</xdr:rowOff>
    </xdr:from>
    <xdr:to>
      <xdr:col>6</xdr:col>
      <xdr:colOff>3926232</xdr:colOff>
      <xdr:row>8</xdr:row>
      <xdr:rowOff>221420</xdr:rowOff>
    </xdr:to>
    <xdr:sp macro="" textlink="">
      <xdr:nvSpPr>
        <xdr:cNvPr id="2" name="Speech Bubble: Oval 1">
          <a:extLst>
            <a:ext uri="{FF2B5EF4-FFF2-40B4-BE49-F238E27FC236}">
              <a16:creationId xmlns:a16="http://schemas.microsoft.com/office/drawing/2014/main" id="{BDE19F39-AB21-4304-A2B8-F263A084B7D9}"/>
            </a:ext>
          </a:extLst>
        </xdr:cNvPr>
        <xdr:cNvSpPr/>
      </xdr:nvSpPr>
      <xdr:spPr>
        <a:xfrm>
          <a:off x="9869024" y="339725"/>
          <a:ext cx="2477308" cy="1805745"/>
        </a:xfrm>
        <a:prstGeom prst="wedgeEllipseCallout">
          <a:avLst>
            <a:gd name="adj1" fmla="val -124312"/>
            <a:gd name="adj2" fmla="val -3125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000"/>
            <a:t>Utility payment deferral program monthly reporting is due by </a:t>
          </a:r>
          <a:r>
            <a:rPr lang="en-US" sz="1000">
              <a:solidFill>
                <a:schemeClr val="dk1"/>
              </a:solidFill>
              <a:latin typeface="+mn-lt"/>
              <a:ea typeface="+mn-ea"/>
              <a:cs typeface="+mn-cs"/>
            </a:rPr>
            <a:t>the 15th day of the subsequent month or the next business day if 15th falls on a weekend or holiday</a:t>
          </a:r>
        </a:p>
      </xdr:txBody>
    </xdr:sp>
    <xdr:clientData/>
  </xdr:twoCellAnchor>
  <xdr:twoCellAnchor>
    <xdr:from>
      <xdr:col>6</xdr:col>
      <xdr:colOff>726050</xdr:colOff>
      <xdr:row>7</xdr:row>
      <xdr:rowOff>39777</xdr:rowOff>
    </xdr:from>
    <xdr:to>
      <xdr:col>6</xdr:col>
      <xdr:colOff>2818238</xdr:colOff>
      <xdr:row>9</xdr:row>
      <xdr:rowOff>582701</xdr:rowOff>
    </xdr:to>
    <xdr:sp macro="" textlink="">
      <xdr:nvSpPr>
        <xdr:cNvPr id="3" name="Speech Bubble: Oval 2">
          <a:extLst>
            <a:ext uri="{FF2B5EF4-FFF2-40B4-BE49-F238E27FC236}">
              <a16:creationId xmlns:a16="http://schemas.microsoft.com/office/drawing/2014/main" id="{A833FC25-3593-449A-852F-8B2DEA47DEDC}"/>
            </a:ext>
          </a:extLst>
        </xdr:cNvPr>
        <xdr:cNvSpPr/>
      </xdr:nvSpPr>
      <xdr:spPr>
        <a:xfrm>
          <a:off x="9146150" y="1706652"/>
          <a:ext cx="2092188" cy="1057274"/>
        </a:xfrm>
        <a:prstGeom prst="wedgeEllipseCallout">
          <a:avLst>
            <a:gd name="adj1" fmla="val -112915"/>
            <a:gd name="adj2" fmla="val -500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000"/>
            <a:t>If</a:t>
          </a:r>
          <a:r>
            <a:rPr lang="en-US" sz="1000" baseline="0"/>
            <a:t> revised spreadsheet is submitted please provide date of revision and version submitted</a:t>
          </a:r>
          <a:endParaRPr lang="en-US" sz="1000"/>
        </a:p>
      </xdr:txBody>
    </xdr:sp>
    <xdr:clientData/>
  </xdr:twoCellAnchor>
  <xdr:twoCellAnchor>
    <xdr:from>
      <xdr:col>5</xdr:col>
      <xdr:colOff>274863</xdr:colOff>
      <xdr:row>9</xdr:row>
      <xdr:rowOff>571500</xdr:rowOff>
    </xdr:from>
    <xdr:to>
      <xdr:col>6</xdr:col>
      <xdr:colOff>3765176</xdr:colOff>
      <xdr:row>9</xdr:row>
      <xdr:rowOff>2001159</xdr:rowOff>
    </xdr:to>
    <xdr:sp macro="" textlink="">
      <xdr:nvSpPr>
        <xdr:cNvPr id="4" name="Speech Bubble: Oval 3">
          <a:extLst>
            <a:ext uri="{FF2B5EF4-FFF2-40B4-BE49-F238E27FC236}">
              <a16:creationId xmlns:a16="http://schemas.microsoft.com/office/drawing/2014/main" id="{BC9C3223-B5F1-4DC1-A492-364F32B3721D}"/>
            </a:ext>
            <a:ext uri="{147F2762-F138-4A5C-976F-8EAC2B608ADB}">
              <a16:predDERef xmlns:a16="http://schemas.microsoft.com/office/drawing/2014/main" pred="{A833FC25-3593-449A-852F-8B2DEA47DEDC}"/>
            </a:ext>
          </a:extLst>
        </xdr:cNvPr>
        <xdr:cNvSpPr/>
      </xdr:nvSpPr>
      <xdr:spPr>
        <a:xfrm>
          <a:off x="8287069" y="2734235"/>
          <a:ext cx="3904931" cy="1429659"/>
        </a:xfrm>
        <a:prstGeom prst="wedgeEllipseCallout">
          <a:avLst>
            <a:gd name="adj1" fmla="val -57152"/>
            <a:gd name="adj2" fmla="val -387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000"/>
            <a:t>IMPORTANT: Please</a:t>
          </a:r>
          <a:r>
            <a:rPr lang="en-US" sz="1000" baseline="0"/>
            <a:t> see i</a:t>
          </a:r>
          <a:r>
            <a:rPr lang="en-US" sz="1000"/>
            <a:t>nformation</a:t>
          </a:r>
          <a:r>
            <a:rPr lang="en-US" sz="1000" baseline="0"/>
            <a:t> on cells required to be populated by service providers who </a:t>
          </a:r>
          <a:r>
            <a:rPr lang="en-US" sz="1000" b="1" u="none" baseline="0">
              <a:solidFill>
                <a:sysClr val="windowText" lastClr="000000"/>
              </a:solidFill>
            </a:rPr>
            <a:t>received funding </a:t>
          </a:r>
          <a:r>
            <a:rPr lang="en-US" sz="1000" baseline="0"/>
            <a:t>from either the Balancing Pool or the Provice and service providers who </a:t>
          </a:r>
          <a:r>
            <a:rPr lang="en-US" sz="1000" b="1" u="none" baseline="0">
              <a:solidFill>
                <a:sysClr val="windowText" lastClr="000000"/>
              </a:solidFill>
            </a:rPr>
            <a:t>self-financed</a:t>
          </a:r>
          <a:endParaRPr lang="en-US" sz="1000" b="1" u="none">
            <a:solidFill>
              <a:sysClr val="windowText" lastClr="000000"/>
            </a:solidFill>
          </a:endParaRPr>
        </a:p>
      </xdr:txBody>
    </xdr:sp>
    <xdr:clientData/>
  </xdr:twoCellAnchor>
  <xdr:twoCellAnchor>
    <xdr:from>
      <xdr:col>6</xdr:col>
      <xdr:colOff>58057</xdr:colOff>
      <xdr:row>17</xdr:row>
      <xdr:rowOff>20865</xdr:rowOff>
    </xdr:from>
    <xdr:to>
      <xdr:col>6</xdr:col>
      <xdr:colOff>3772353</xdr:colOff>
      <xdr:row>22</xdr:row>
      <xdr:rowOff>17235</xdr:rowOff>
    </xdr:to>
    <xdr:sp macro="" textlink="">
      <xdr:nvSpPr>
        <xdr:cNvPr id="7" name="Speech Bubble: Oval 6">
          <a:extLst>
            <a:ext uri="{FF2B5EF4-FFF2-40B4-BE49-F238E27FC236}">
              <a16:creationId xmlns:a16="http://schemas.microsoft.com/office/drawing/2014/main" id="{D4260749-83AF-4145-9E9E-07012469F493}"/>
            </a:ext>
          </a:extLst>
        </xdr:cNvPr>
        <xdr:cNvSpPr/>
      </xdr:nvSpPr>
      <xdr:spPr>
        <a:xfrm>
          <a:off x="8478157" y="6307365"/>
          <a:ext cx="3714296" cy="1063170"/>
        </a:xfrm>
        <a:prstGeom prst="wedgeEllipseCallout">
          <a:avLst>
            <a:gd name="adj1" fmla="val -63139"/>
            <a:gd name="adj2" fmla="val 5178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000" baseline="0"/>
            <a:t>This section is for total funding received from either the Balancing Pool or the Province (i.e., combined funding received for round #1 and #2)</a:t>
          </a:r>
          <a:endParaRPr lang="en-US" sz="1000"/>
        </a:p>
      </xdr:txBody>
    </xdr:sp>
    <xdr:clientData/>
  </xdr:twoCellAnchor>
  <xdr:twoCellAnchor>
    <xdr:from>
      <xdr:col>6</xdr:col>
      <xdr:colOff>230414</xdr:colOff>
      <xdr:row>23</xdr:row>
      <xdr:rowOff>39461</xdr:rowOff>
    </xdr:from>
    <xdr:to>
      <xdr:col>6</xdr:col>
      <xdr:colOff>3941536</xdr:colOff>
      <xdr:row>29</xdr:row>
      <xdr:rowOff>83002</xdr:rowOff>
    </xdr:to>
    <xdr:sp macro="" textlink="">
      <xdr:nvSpPr>
        <xdr:cNvPr id="8" name="Speech Bubble: Oval 7">
          <a:extLst>
            <a:ext uri="{FF2B5EF4-FFF2-40B4-BE49-F238E27FC236}">
              <a16:creationId xmlns:a16="http://schemas.microsoft.com/office/drawing/2014/main" id="{5085C26F-9571-48A7-A4A2-4A134D7040B1}"/>
            </a:ext>
          </a:extLst>
        </xdr:cNvPr>
        <xdr:cNvSpPr/>
      </xdr:nvSpPr>
      <xdr:spPr>
        <a:xfrm>
          <a:off x="8650514" y="7573736"/>
          <a:ext cx="3711122" cy="1129391"/>
        </a:xfrm>
        <a:prstGeom prst="wedgeEllipseCallout">
          <a:avLst>
            <a:gd name="adj1" fmla="val -66706"/>
            <a:gd name="adj2" fmla="val -738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000" baseline="0"/>
            <a:t>Service providers who </a:t>
          </a:r>
          <a:r>
            <a:rPr lang="en-US" sz="1000" b="1" u="none" baseline="0"/>
            <a:t>self financed and short paid </a:t>
          </a:r>
          <a:r>
            <a:rPr lang="en-US" sz="1000" baseline="0"/>
            <a:t>the distributor invoice are required to populate cell E25 for </a:t>
          </a:r>
          <a:r>
            <a:rPr lang="en-US" sz="1000" baseline="0">
              <a:solidFill>
                <a:sysClr val="windowText" lastClr="000000"/>
              </a:solidFill>
            </a:rPr>
            <a:t>electricity and E29, E31 and E32 for natural gas</a:t>
          </a:r>
          <a:endParaRPr lang="en-US" sz="1000">
            <a:solidFill>
              <a:sysClr val="windowText" lastClr="000000"/>
            </a:solidFill>
          </a:endParaRPr>
        </a:p>
      </xdr:txBody>
    </xdr:sp>
    <xdr:clientData/>
  </xdr:twoCellAnchor>
  <xdr:twoCellAnchor>
    <xdr:from>
      <xdr:col>6</xdr:col>
      <xdr:colOff>1055787</xdr:colOff>
      <xdr:row>31</xdr:row>
      <xdr:rowOff>162557</xdr:rowOff>
    </xdr:from>
    <xdr:to>
      <xdr:col>10</xdr:col>
      <xdr:colOff>579296</xdr:colOff>
      <xdr:row>40</xdr:row>
      <xdr:rowOff>165651</xdr:rowOff>
    </xdr:to>
    <xdr:sp macro="" textlink="">
      <xdr:nvSpPr>
        <xdr:cNvPr id="10" name="Speech Bubble: Oval 9">
          <a:hlinkClick xmlns:r="http://schemas.openxmlformats.org/officeDocument/2006/relationships" r:id="rId1"/>
          <a:extLst>
            <a:ext uri="{FF2B5EF4-FFF2-40B4-BE49-F238E27FC236}">
              <a16:creationId xmlns:a16="http://schemas.microsoft.com/office/drawing/2014/main" id="{F2273E12-4C18-4F13-9524-B2C4D6A99155}"/>
            </a:ext>
          </a:extLst>
        </xdr:cNvPr>
        <xdr:cNvSpPr/>
      </xdr:nvSpPr>
      <xdr:spPr>
        <a:xfrm>
          <a:off x="9023657" y="8519709"/>
          <a:ext cx="6174443" cy="2032333"/>
        </a:xfrm>
        <a:prstGeom prst="wedgeEllipseCallout">
          <a:avLst>
            <a:gd name="adj1" fmla="val -66299"/>
            <a:gd name="adj2" fmla="val -1662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solidFill>
                <a:schemeClr val="dk1"/>
              </a:solidFill>
              <a:effectLst/>
              <a:latin typeface="+mn-lt"/>
              <a:ea typeface="+mn-ea"/>
              <a:cs typeface="+mn-cs"/>
            </a:rPr>
            <a:t>Rows 35 to 39 are to be</a:t>
          </a:r>
          <a:r>
            <a:rPr lang="en-US" sz="1100" b="1" baseline="0">
              <a:solidFill>
                <a:schemeClr val="dk1"/>
              </a:solidFill>
              <a:effectLst/>
              <a:latin typeface="+mn-lt"/>
              <a:ea typeface="+mn-ea"/>
              <a:cs typeface="+mn-cs"/>
            </a:rPr>
            <a:t> populated for the first repyament reporting period (i.e.,  June 19- July 31, 2020) only.</a:t>
          </a:r>
          <a:r>
            <a:rPr lang="en-US" sz="1100">
              <a:solidFill>
                <a:schemeClr val="dk1"/>
              </a:solidFill>
              <a:effectLst/>
              <a:latin typeface="+mn-lt"/>
              <a:ea typeface="+mn-ea"/>
              <a:cs typeface="+mn-cs"/>
            </a:rPr>
            <a:t> </a:t>
          </a:r>
          <a:r>
            <a:rPr lang="en-US" sz="1000" baseline="0"/>
            <a:t> To determine the classifications of the sites i.e., residential, small commercial and farm, please use the same approach as used for funding application. If it is not apparent how the site should be categorized, please use “All other classes” category to record the site. For more information, please see response to this question under Repayment FAQs on Engage project </a:t>
          </a:r>
          <a:r>
            <a:rPr lang="en-US" sz="1000" baseline="0">
              <a:solidFill>
                <a:schemeClr val="accent1"/>
              </a:solidFill>
            </a:rPr>
            <a:t>Utility Billing Deferral Initiative</a:t>
          </a:r>
          <a:endParaRPr lang="en-US" sz="1000">
            <a:solidFill>
              <a:schemeClr val="accent1"/>
            </a:solidFill>
          </a:endParaRPr>
        </a:p>
      </xdr:txBody>
    </xdr:sp>
    <xdr:clientData/>
  </xdr:twoCellAnchor>
  <xdr:twoCellAnchor>
    <xdr:from>
      <xdr:col>1</xdr:col>
      <xdr:colOff>1390196</xdr:colOff>
      <xdr:row>45</xdr:row>
      <xdr:rowOff>55774</xdr:rowOff>
    </xdr:from>
    <xdr:to>
      <xdr:col>1</xdr:col>
      <xdr:colOff>3778923</xdr:colOff>
      <xdr:row>47</xdr:row>
      <xdr:rowOff>1241425</xdr:rowOff>
    </xdr:to>
    <xdr:sp macro="" textlink="">
      <xdr:nvSpPr>
        <xdr:cNvPr id="31" name="Oval 30">
          <a:extLst>
            <a:ext uri="{FF2B5EF4-FFF2-40B4-BE49-F238E27FC236}">
              <a16:creationId xmlns:a16="http://schemas.microsoft.com/office/drawing/2014/main" id="{6F229D4A-8BA2-4FA9-BCD6-CE6EBD130E1A}"/>
            </a:ext>
          </a:extLst>
        </xdr:cNvPr>
        <xdr:cNvSpPr/>
      </xdr:nvSpPr>
      <xdr:spPr>
        <a:xfrm>
          <a:off x="1653267" y="11340631"/>
          <a:ext cx="2388727" cy="1584794"/>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000"/>
            <a:t>This is</a:t>
          </a:r>
          <a:r>
            <a:rPr lang="en-US" sz="1000" baseline="0"/>
            <a:t> the repayment portion of deferred amounts due and collected in this reporting period e.g., $50 from example in rectangular bubble.</a:t>
          </a:r>
          <a:endParaRPr lang="en-US" sz="1000"/>
        </a:p>
      </xdr:txBody>
    </xdr:sp>
    <xdr:clientData/>
  </xdr:twoCellAnchor>
  <xdr:twoCellAnchor>
    <xdr:from>
      <xdr:col>1</xdr:col>
      <xdr:colOff>4062186</xdr:colOff>
      <xdr:row>40</xdr:row>
      <xdr:rowOff>105229</xdr:rowOff>
    </xdr:from>
    <xdr:to>
      <xdr:col>1</xdr:col>
      <xdr:colOff>4160158</xdr:colOff>
      <xdr:row>47</xdr:row>
      <xdr:rowOff>469901</xdr:rowOff>
    </xdr:to>
    <xdr:sp macro="" textlink="">
      <xdr:nvSpPr>
        <xdr:cNvPr id="32" name="Right Brace 31">
          <a:extLst>
            <a:ext uri="{FF2B5EF4-FFF2-40B4-BE49-F238E27FC236}">
              <a16:creationId xmlns:a16="http://schemas.microsoft.com/office/drawing/2014/main" id="{ADDCC7A6-6D9A-4CD3-B6B8-C9FA28C00394}"/>
            </a:ext>
          </a:extLst>
        </xdr:cNvPr>
        <xdr:cNvSpPr/>
      </xdr:nvSpPr>
      <xdr:spPr>
        <a:xfrm>
          <a:off x="4325257" y="13567229"/>
          <a:ext cx="97972" cy="945243"/>
        </a:xfrm>
        <a:prstGeom prst="rightBrace">
          <a:avLst/>
        </a:prstGeom>
        <a:noFill/>
        <a:ln w="381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664934</xdr:colOff>
      <xdr:row>58</xdr:row>
      <xdr:rowOff>170997</xdr:rowOff>
    </xdr:from>
    <xdr:to>
      <xdr:col>6</xdr:col>
      <xdr:colOff>4370613</xdr:colOff>
      <xdr:row>66</xdr:row>
      <xdr:rowOff>38100</xdr:rowOff>
    </xdr:to>
    <xdr:sp macro="" textlink="">
      <xdr:nvSpPr>
        <xdr:cNvPr id="26" name="Speech Bubble: Oval 25">
          <a:extLst>
            <a:ext uri="{FF2B5EF4-FFF2-40B4-BE49-F238E27FC236}">
              <a16:creationId xmlns:a16="http://schemas.microsoft.com/office/drawing/2014/main" id="{B41C2F03-BF6D-46A4-A817-53F65C1C0D19}"/>
            </a:ext>
          </a:extLst>
        </xdr:cNvPr>
        <xdr:cNvSpPr/>
      </xdr:nvSpPr>
      <xdr:spPr>
        <a:xfrm>
          <a:off x="9085034" y="18344697"/>
          <a:ext cx="3705679" cy="1314903"/>
        </a:xfrm>
        <a:prstGeom prst="wedgeEllipseCallout">
          <a:avLst>
            <a:gd name="adj1" fmla="val -186154"/>
            <a:gd name="adj2" fmla="val 3097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lang="en-US" sz="1000">
              <a:solidFill>
                <a:schemeClr val="dk1"/>
              </a:solidFill>
              <a:latin typeface="+mn-lt"/>
              <a:ea typeface="+mn-ea"/>
              <a:cs typeface="+mn-cs"/>
            </a:rPr>
            <a:t>Service providers </a:t>
          </a:r>
          <a:r>
            <a:rPr lang="en-US" sz="1000" b="1">
              <a:solidFill>
                <a:schemeClr val="dk1"/>
              </a:solidFill>
              <a:latin typeface="+mn-lt"/>
              <a:ea typeface="+mn-ea"/>
              <a:cs typeface="+mn-cs"/>
            </a:rPr>
            <a:t>who self financed and short paid</a:t>
          </a:r>
          <a:r>
            <a:rPr lang="en-US" sz="1000">
              <a:solidFill>
                <a:schemeClr val="dk1"/>
              </a:solidFill>
              <a:latin typeface="+mn-lt"/>
              <a:ea typeface="+mn-ea"/>
              <a:cs typeface="+mn-cs"/>
            </a:rPr>
            <a:t> the transmission related charges of the distributor invoice are required to populate </a:t>
          </a:r>
          <a:r>
            <a:rPr lang="en-US" sz="1000" b="0">
              <a:solidFill>
                <a:schemeClr val="dk1"/>
              </a:solidFill>
              <a:latin typeface="+mn-lt"/>
              <a:ea typeface="+mn-ea"/>
              <a:cs typeface="+mn-cs"/>
            </a:rPr>
            <a:t>cell E63 for electricity and E67, E69 and E70 for natural gas</a:t>
          </a:r>
        </a:p>
      </xdr:txBody>
    </xdr:sp>
    <xdr:clientData/>
  </xdr:twoCellAnchor>
  <xdr:twoCellAnchor>
    <xdr:from>
      <xdr:col>4</xdr:col>
      <xdr:colOff>198428</xdr:colOff>
      <xdr:row>73</xdr:row>
      <xdr:rowOff>296241</xdr:rowOff>
    </xdr:from>
    <xdr:to>
      <xdr:col>6</xdr:col>
      <xdr:colOff>3326433</xdr:colOff>
      <xdr:row>83</xdr:row>
      <xdr:rowOff>99392</xdr:rowOff>
    </xdr:to>
    <xdr:sp macro="" textlink="">
      <xdr:nvSpPr>
        <xdr:cNvPr id="13" name="Rectangle: Rounded Corners 12">
          <a:extLst>
            <a:ext uri="{FF2B5EF4-FFF2-40B4-BE49-F238E27FC236}">
              <a16:creationId xmlns:a16="http://schemas.microsoft.com/office/drawing/2014/main" id="{E94765B4-2128-49DF-811E-F6FA4502C41E}"/>
            </a:ext>
          </a:extLst>
        </xdr:cNvPr>
        <xdr:cNvSpPr/>
      </xdr:nvSpPr>
      <xdr:spPr>
        <a:xfrm>
          <a:off x="6600885" y="18203241"/>
          <a:ext cx="4693418" cy="193178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50" b="1">
              <a:solidFill>
                <a:srgbClr val="FF0000"/>
              </a:solidFill>
            </a:rPr>
            <a:t>REMINDER: </a:t>
          </a:r>
          <a:r>
            <a:rPr lang="en-US" sz="1000">
              <a:solidFill>
                <a:schemeClr val="dk1"/>
              </a:solidFill>
              <a:latin typeface="+mn-lt"/>
              <a:ea typeface="+mn-ea"/>
              <a:cs typeface="+mn-cs"/>
            </a:rPr>
            <a:t>In the last tab ‘Aggregate repayment’ each electricity and gas service provider that received funding or that deferred payment of transmission charges must include, for each distribution service area (i.e., ATCO Electric, ENMAX Power, EPCOR Distribution and Transmission, FortisAlberta an other for electricity and ATCO Gas and AltaGas Utilities for natural gas), the total repayment to the Balancing Pool (electricity) and the Province (natural gas) and the deferred amounts that were not received from enrolled electricity and natural gas customers in the repayment period. </a:t>
          </a:r>
          <a:r>
            <a:rPr lang="en-US" sz="1000" b="1">
              <a:solidFill>
                <a:schemeClr val="dk1"/>
              </a:solidFill>
              <a:latin typeface="+mn-lt"/>
              <a:ea typeface="+mn-ea"/>
              <a:cs typeface="+mn-cs"/>
            </a:rPr>
            <a:t>The Aggregate repayment tab is to be completed at the end of the repayment period and submitted along with the June 1-18, 2021 report. </a:t>
          </a:r>
        </a:p>
      </xdr:txBody>
    </xdr:sp>
    <xdr:clientData/>
  </xdr:twoCellAnchor>
  <xdr:oneCellAnchor>
    <xdr:from>
      <xdr:col>1</xdr:col>
      <xdr:colOff>3373320</xdr:colOff>
      <xdr:row>3</xdr:row>
      <xdr:rowOff>156882</xdr:rowOff>
    </xdr:from>
    <xdr:ext cx="1848621" cy="652114"/>
    <xdr:sp macro="" textlink="">
      <xdr:nvSpPr>
        <xdr:cNvPr id="14" name="Rectangle 13">
          <a:extLst>
            <a:ext uri="{FF2B5EF4-FFF2-40B4-BE49-F238E27FC236}">
              <a16:creationId xmlns:a16="http://schemas.microsoft.com/office/drawing/2014/main" id="{0C97032E-E5D4-44D5-BA19-F2AB8A0EC30C}"/>
            </a:ext>
          </a:extLst>
        </xdr:cNvPr>
        <xdr:cNvSpPr/>
      </xdr:nvSpPr>
      <xdr:spPr>
        <a:xfrm rot="18958588">
          <a:off x="3642261" y="862853"/>
          <a:ext cx="1848621" cy="652114"/>
        </a:xfrm>
        <a:prstGeom prst="rect">
          <a:avLst/>
        </a:prstGeom>
        <a:noFill/>
      </xdr:spPr>
      <xdr:txBody>
        <a:bodyPr wrap="square" lIns="91440" tIns="45720" rIns="91440" bIns="45720">
          <a:spAutoFit/>
        </a:bodyPr>
        <a:lstStyle/>
        <a:p>
          <a:pPr algn="ctr"/>
          <a:r>
            <a:rPr lang="en-US" sz="3600" b="1" cap="none" spc="50">
              <a:ln w="9525" cmpd="sng">
                <a:solidFill>
                  <a:schemeClr val="accent1"/>
                </a:solidFill>
                <a:prstDash val="solid"/>
              </a:ln>
              <a:solidFill>
                <a:srgbClr val="70AD47">
                  <a:tint val="1000"/>
                </a:srgbClr>
              </a:solidFill>
              <a:effectLst>
                <a:glow rad="38100">
                  <a:schemeClr val="accent1">
                    <a:alpha val="40000"/>
                  </a:schemeClr>
                </a:glow>
              </a:effectLst>
            </a:rPr>
            <a:t>SAMPLE</a:t>
          </a:r>
        </a:p>
      </xdr:txBody>
    </xdr:sp>
    <xdr:clientData/>
  </xdr:oneCellAnchor>
  <xdr:twoCellAnchor>
    <xdr:from>
      <xdr:col>5</xdr:col>
      <xdr:colOff>351063</xdr:colOff>
      <xdr:row>9</xdr:row>
      <xdr:rowOff>1895475</xdr:rowOff>
    </xdr:from>
    <xdr:to>
      <xdr:col>6</xdr:col>
      <xdr:colOff>3848100</xdr:colOff>
      <xdr:row>16</xdr:row>
      <xdr:rowOff>165099</xdr:rowOff>
    </xdr:to>
    <xdr:sp macro="" textlink="">
      <xdr:nvSpPr>
        <xdr:cNvPr id="19" name="Speech Bubble: Oval 18">
          <a:extLst>
            <a:ext uri="{FF2B5EF4-FFF2-40B4-BE49-F238E27FC236}">
              <a16:creationId xmlns:a16="http://schemas.microsoft.com/office/drawing/2014/main" id="{5BF944EC-9CD0-4D89-9788-8BEB8DF1AEC9}"/>
            </a:ext>
            <a:ext uri="{147F2762-F138-4A5C-976F-8EAC2B608ADB}">
              <a16:predDERef xmlns:a16="http://schemas.microsoft.com/office/drawing/2014/main" pred="{A833FC25-3593-449A-852F-8B2DEA47DEDC}"/>
            </a:ext>
          </a:extLst>
        </xdr:cNvPr>
        <xdr:cNvSpPr/>
      </xdr:nvSpPr>
      <xdr:spPr>
        <a:xfrm>
          <a:off x="8352063" y="4076700"/>
          <a:ext cx="3916137" cy="1527174"/>
        </a:xfrm>
        <a:prstGeom prst="wedgeEllipseCallout">
          <a:avLst>
            <a:gd name="adj1" fmla="val -57152"/>
            <a:gd name="adj2" fmla="val -387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000" b="0" u="none">
              <a:solidFill>
                <a:sysClr val="windowText" lastClr="000000"/>
              </a:solidFill>
            </a:rPr>
            <a:t>Separate</a:t>
          </a:r>
          <a:r>
            <a:rPr lang="en-US" sz="1000" b="0" u="none" baseline="0">
              <a:solidFill>
                <a:sysClr val="windowText" lastClr="000000"/>
              </a:solidFill>
            </a:rPr>
            <a:t> repayment reporting spreadsheet workbooks are required to be submitted if you are applying on behalf of two legal entities e.g., company AB and company XY, please provide two separate repayment reporting workbooks for each legal entity AB and XY. </a:t>
          </a:r>
          <a:endParaRPr lang="en-US" sz="1000" b="0" u="none">
            <a:solidFill>
              <a:sysClr val="windowText" lastClr="000000"/>
            </a:solidFill>
          </a:endParaRPr>
        </a:p>
      </xdr:txBody>
    </xdr:sp>
    <xdr:clientData/>
  </xdr:twoCellAnchor>
  <xdr:twoCellAnchor>
    <xdr:from>
      <xdr:col>1</xdr:col>
      <xdr:colOff>4468301</xdr:colOff>
      <xdr:row>40</xdr:row>
      <xdr:rowOff>77143</xdr:rowOff>
    </xdr:from>
    <xdr:to>
      <xdr:col>4</xdr:col>
      <xdr:colOff>732044</xdr:colOff>
      <xdr:row>52</xdr:row>
      <xdr:rowOff>165652</xdr:rowOff>
    </xdr:to>
    <xdr:sp macro="" textlink="">
      <xdr:nvSpPr>
        <xdr:cNvPr id="16" name="Rectangle: Rounded Corners 15">
          <a:extLst>
            <a:ext uri="{FF2B5EF4-FFF2-40B4-BE49-F238E27FC236}">
              <a16:creationId xmlns:a16="http://schemas.microsoft.com/office/drawing/2014/main" id="{3D956058-53E5-42B2-8F50-A0C0C881045C}"/>
            </a:ext>
          </a:extLst>
        </xdr:cNvPr>
        <xdr:cNvSpPr/>
      </xdr:nvSpPr>
      <xdr:spPr>
        <a:xfrm>
          <a:off x="4733344" y="10463534"/>
          <a:ext cx="2401157" cy="3525792"/>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en-US" sz="1000" baseline="0">
              <a:solidFill>
                <a:schemeClr val="dk1"/>
              </a:solidFill>
              <a:latin typeface="+mn-lt"/>
              <a:ea typeface="+mn-ea"/>
              <a:cs typeface="+mn-cs"/>
            </a:rPr>
            <a:t>Please see example below of enrolled customer bill break down during repayment reporting period who owed an amount prior to March 18, 2020 and now has a deferred amount as well.  </a:t>
          </a:r>
        </a:p>
        <a:p>
          <a:endParaRPr lang="en-US" sz="1000" baseline="0">
            <a:solidFill>
              <a:schemeClr val="dk1"/>
            </a:solidFill>
            <a:latin typeface="+mn-lt"/>
            <a:ea typeface="+mn-ea"/>
            <a:cs typeface="+mn-cs"/>
          </a:endParaRPr>
        </a:p>
        <a:p>
          <a:r>
            <a:rPr lang="en-US" sz="1000" baseline="0">
              <a:solidFill>
                <a:schemeClr val="dk1"/>
              </a:solidFill>
              <a:latin typeface="+mn-lt"/>
              <a:ea typeface="+mn-ea"/>
              <a:cs typeface="+mn-cs"/>
            </a:rPr>
            <a:t>During the repayment reporting period of August 1 – 31, 2020, that customer owed a bill for that cycle/month with a repayment plan that included a portion of prior to March 18 arrears, a portion of the 90-day deferral period and current charges. </a:t>
          </a:r>
        </a:p>
        <a:p>
          <a:r>
            <a:rPr lang="en-US" sz="1000" baseline="0">
              <a:solidFill>
                <a:schemeClr val="dk1"/>
              </a:solidFill>
              <a:latin typeface="+mn-lt"/>
              <a:ea typeface="+mn-ea"/>
              <a:cs typeface="+mn-cs"/>
            </a:rPr>
            <a:t>$75 (portion of prior to March 18, 2020 arrears) </a:t>
          </a:r>
        </a:p>
        <a:p>
          <a:r>
            <a:rPr lang="en-US" sz="1000" baseline="0">
              <a:solidFill>
                <a:schemeClr val="dk1"/>
              </a:solidFill>
              <a:latin typeface="+mn-lt"/>
              <a:ea typeface="+mn-ea"/>
              <a:cs typeface="+mn-cs"/>
            </a:rPr>
            <a:t>$50 (portion of 90-day deferral)</a:t>
          </a:r>
        </a:p>
        <a:p>
          <a:r>
            <a:rPr lang="en-US" sz="1000" baseline="0">
              <a:solidFill>
                <a:schemeClr val="dk1"/>
              </a:solidFill>
              <a:latin typeface="+mn-lt"/>
              <a:ea typeface="+mn-ea"/>
              <a:cs typeface="+mn-cs"/>
            </a:rPr>
            <a:t>$100 (current charges)</a:t>
          </a:r>
        </a:p>
        <a:p>
          <a:r>
            <a:rPr lang="en-US" sz="1000" baseline="0">
              <a:solidFill>
                <a:schemeClr val="dk1"/>
              </a:solidFill>
              <a:latin typeface="+mn-lt"/>
              <a:ea typeface="+mn-ea"/>
              <a:cs typeface="+mn-cs"/>
            </a:rPr>
            <a:t> Aggregate billed amount = $225</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AFDCA-C227-453E-AE9B-9A9944F25138}">
  <dimension ref="B1:M89"/>
  <sheetViews>
    <sheetView showGridLines="0" zoomScale="85" zoomScaleNormal="85" workbookViewId="0">
      <selection activeCell="L22" sqref="L22"/>
    </sheetView>
  </sheetViews>
  <sheetFormatPr defaultRowHeight="14.5" x14ac:dyDescent="0.35"/>
  <cols>
    <col min="1" max="1" width="3.81640625" style="26" customWidth="1"/>
    <col min="2" max="2" width="64.7265625" style="150" customWidth="1"/>
    <col min="3" max="3" width="15.7265625" style="26" customWidth="1"/>
    <col min="4" max="4" width="7.453125" style="26" customWidth="1"/>
    <col min="5" max="5" width="18.1796875" style="26" customWidth="1"/>
    <col min="6" max="6" width="11.1796875" style="26" customWidth="1"/>
    <col min="7" max="7" width="68.81640625" style="26" customWidth="1"/>
    <col min="8" max="10" width="8.7265625" style="26"/>
    <col min="11" max="11" width="23.1796875" style="26" customWidth="1"/>
    <col min="12" max="16384" width="8.7265625" style="26"/>
  </cols>
  <sheetData>
    <row r="1" spans="2:7" ht="19" thickBot="1" x14ac:dyDescent="0.5">
      <c r="B1" s="245" t="s">
        <v>0</v>
      </c>
      <c r="C1" s="245"/>
      <c r="D1" s="245"/>
      <c r="E1" s="245"/>
      <c r="F1" s="245"/>
    </row>
    <row r="2" spans="2:7" ht="19" thickBot="1" x14ac:dyDescent="0.5">
      <c r="B2" s="162" t="s">
        <v>1</v>
      </c>
      <c r="C2" s="166">
        <v>44044</v>
      </c>
      <c r="D2" s="167" t="s">
        <v>2</v>
      </c>
      <c r="E2" s="168">
        <v>44074</v>
      </c>
      <c r="F2" s="188"/>
      <c r="G2" s="121" t="s">
        <v>93</v>
      </c>
    </row>
    <row r="3" spans="2:7" ht="18.5" x14ac:dyDescent="0.45">
      <c r="B3" s="15" t="s">
        <v>3</v>
      </c>
      <c r="C3" s="16"/>
      <c r="D3" s="16"/>
      <c r="E3" s="169">
        <v>44089</v>
      </c>
      <c r="F3" s="188"/>
    </row>
    <row r="4" spans="2:7" ht="18.5" x14ac:dyDescent="0.45">
      <c r="B4" s="15"/>
      <c r="C4" s="16"/>
      <c r="D4" s="16"/>
      <c r="E4" s="76"/>
      <c r="F4" s="188"/>
    </row>
    <row r="5" spans="2:7" ht="18.5" x14ac:dyDescent="0.45">
      <c r="B5" s="15" t="s">
        <v>4</v>
      </c>
      <c r="C5" s="16"/>
      <c r="D5" s="16"/>
      <c r="E5" s="170" t="s">
        <v>5</v>
      </c>
      <c r="F5" s="188"/>
    </row>
    <row r="6" spans="2:7" ht="18.5" x14ac:dyDescent="0.45">
      <c r="B6" s="17"/>
      <c r="C6" s="16"/>
      <c r="D6" s="16"/>
      <c r="E6" s="76"/>
      <c r="F6" s="188"/>
    </row>
    <row r="7" spans="2:7" ht="18.5" x14ac:dyDescent="0.45">
      <c r="B7" s="15" t="s">
        <v>6</v>
      </c>
      <c r="C7" s="9"/>
      <c r="D7" s="9"/>
      <c r="E7" s="123" t="s">
        <v>7</v>
      </c>
      <c r="F7" s="188"/>
    </row>
    <row r="8" spans="2:7" ht="20.149999999999999" customHeight="1" thickBot="1" x14ac:dyDescent="0.5">
      <c r="B8" s="18" t="s">
        <v>8</v>
      </c>
      <c r="C8" s="19"/>
      <c r="D8" s="19"/>
      <c r="E8" s="171"/>
      <c r="F8" s="188"/>
    </row>
    <row r="9" spans="2:7" ht="20.149999999999999" customHeight="1" thickBot="1" x14ac:dyDescent="0.5">
      <c r="B9" s="21"/>
      <c r="C9" s="9"/>
      <c r="D9" s="9"/>
      <c r="E9" s="9"/>
      <c r="F9" s="188"/>
    </row>
    <row r="10" spans="2:7" ht="157.5" customHeight="1" x14ac:dyDescent="0.45">
      <c r="B10" s="246" t="s">
        <v>95</v>
      </c>
      <c r="C10" s="247"/>
      <c r="D10" s="247"/>
      <c r="E10" s="248"/>
      <c r="F10" s="188"/>
    </row>
    <row r="11" spans="2:7" ht="23.25" customHeight="1" x14ac:dyDescent="0.45">
      <c r="B11" s="23"/>
      <c r="C11" s="23"/>
      <c r="D11" s="23"/>
      <c r="E11" s="23"/>
      <c r="F11" s="188"/>
    </row>
    <row r="12" spans="2:7" ht="19" thickBot="1" x14ac:dyDescent="0.5">
      <c r="B12" s="25" t="s">
        <v>9</v>
      </c>
      <c r="F12" s="188"/>
    </row>
    <row r="13" spans="2:7" ht="14.5" customHeight="1" x14ac:dyDescent="0.35">
      <c r="B13" s="28" t="s">
        <v>10</v>
      </c>
      <c r="C13" s="249" t="s">
        <v>11</v>
      </c>
      <c r="D13" s="249"/>
      <c r="E13" s="250"/>
    </row>
    <row r="14" spans="2:7" ht="14.5" customHeight="1" x14ac:dyDescent="0.35">
      <c r="B14" s="29"/>
      <c r="C14" s="241"/>
      <c r="D14" s="241"/>
      <c r="E14" s="242"/>
    </row>
    <row r="15" spans="2:7" ht="14.5" customHeight="1" x14ac:dyDescent="0.35">
      <c r="B15" s="29" t="s">
        <v>12</v>
      </c>
      <c r="C15" s="241" t="s">
        <v>11</v>
      </c>
      <c r="D15" s="241"/>
      <c r="E15" s="242"/>
    </row>
    <row r="16" spans="2:7" ht="14.5" customHeight="1" x14ac:dyDescent="0.35">
      <c r="B16" s="29"/>
      <c r="C16" s="241"/>
      <c r="D16" s="241"/>
      <c r="E16" s="242"/>
    </row>
    <row r="17" spans="2:5" ht="14.5" customHeight="1" x14ac:dyDescent="0.35">
      <c r="B17" s="29" t="s">
        <v>13</v>
      </c>
      <c r="C17" s="241" t="s">
        <v>11</v>
      </c>
      <c r="D17" s="241"/>
      <c r="E17" s="242"/>
    </row>
    <row r="18" spans="2:5" ht="14.5" customHeight="1" x14ac:dyDescent="0.35">
      <c r="B18" s="29"/>
      <c r="C18" s="241"/>
      <c r="D18" s="241"/>
      <c r="E18" s="242"/>
    </row>
    <row r="19" spans="2:5" ht="14.5" customHeight="1" x14ac:dyDescent="0.35">
      <c r="B19" s="29" t="s">
        <v>14</v>
      </c>
      <c r="C19" s="241" t="s">
        <v>11</v>
      </c>
      <c r="D19" s="241"/>
      <c r="E19" s="242"/>
    </row>
    <row r="20" spans="2:5" ht="14.5" customHeight="1" thickBot="1" x14ac:dyDescent="0.4">
      <c r="B20" s="30"/>
      <c r="C20" s="243"/>
      <c r="D20" s="243"/>
      <c r="E20" s="244"/>
    </row>
    <row r="21" spans="2:5" s="53" customFormat="1" ht="14.5" customHeight="1" x14ac:dyDescent="0.35">
      <c r="B21" s="31"/>
      <c r="C21" s="32"/>
      <c r="D21" s="32"/>
      <c r="E21" s="32"/>
    </row>
    <row r="22" spans="2:5" ht="27" customHeight="1" thickBot="1" x14ac:dyDescent="0.4">
      <c r="B22" s="239" t="s">
        <v>15</v>
      </c>
      <c r="C22" s="239"/>
      <c r="D22" s="239"/>
      <c r="E22" s="239"/>
    </row>
    <row r="23" spans="2:5" ht="14.5" customHeight="1" x14ac:dyDescent="0.35">
      <c r="B23" s="124" t="s">
        <v>16</v>
      </c>
      <c r="C23" s="125"/>
      <c r="D23" s="125"/>
      <c r="E23" s="126"/>
    </row>
    <row r="24" spans="2:5" ht="14.5" customHeight="1" x14ac:dyDescent="0.35">
      <c r="B24" s="127"/>
      <c r="C24" s="22"/>
      <c r="D24" s="22"/>
      <c r="E24" s="128"/>
    </row>
    <row r="25" spans="2:5" ht="14.5" customHeight="1" x14ac:dyDescent="0.35">
      <c r="B25" s="127" t="s">
        <v>17</v>
      </c>
      <c r="C25" s="22"/>
      <c r="D25" s="22"/>
      <c r="E25" s="129"/>
    </row>
    <row r="26" spans="2:5" ht="14.5" customHeight="1" x14ac:dyDescent="0.35">
      <c r="B26" s="130" t="s">
        <v>18</v>
      </c>
      <c r="C26" s="22"/>
      <c r="D26" s="22"/>
      <c r="E26" s="128"/>
    </row>
    <row r="27" spans="2:5" ht="14.5" customHeight="1" x14ac:dyDescent="0.35">
      <c r="B27" s="127" t="s">
        <v>19</v>
      </c>
      <c r="C27" s="22"/>
      <c r="D27" s="22"/>
      <c r="E27" s="129"/>
    </row>
    <row r="28" spans="2:5" ht="14.5" customHeight="1" x14ac:dyDescent="0.35">
      <c r="B28" s="127"/>
      <c r="C28" s="22"/>
      <c r="D28" s="22"/>
      <c r="E28" s="128"/>
    </row>
    <row r="29" spans="2:5" ht="14.5" customHeight="1" x14ac:dyDescent="0.35">
      <c r="B29" s="127" t="s">
        <v>20</v>
      </c>
      <c r="C29" s="22"/>
      <c r="D29" s="22"/>
      <c r="E29" s="129"/>
    </row>
    <row r="30" spans="2:5" ht="14.5" customHeight="1" x14ac:dyDescent="0.35">
      <c r="B30" s="131" t="s">
        <v>21</v>
      </c>
      <c r="C30" s="22"/>
      <c r="D30" s="22"/>
      <c r="E30" s="128"/>
    </row>
    <row r="31" spans="2:5" ht="14.5" customHeight="1" x14ac:dyDescent="0.35">
      <c r="B31" s="172" t="s">
        <v>22</v>
      </c>
      <c r="C31" s="22"/>
      <c r="D31" s="22"/>
      <c r="E31" s="129"/>
    </row>
    <row r="32" spans="2:5" ht="14.5" customHeight="1" thickBot="1" x14ac:dyDescent="0.4">
      <c r="B32" s="173" t="s">
        <v>23</v>
      </c>
      <c r="C32" s="134"/>
      <c r="D32" s="134"/>
      <c r="E32" s="135"/>
    </row>
    <row r="33" spans="2:13" s="54" customFormat="1" ht="14.5" customHeight="1" x14ac:dyDescent="0.35">
      <c r="B33" s="42"/>
      <c r="C33" s="43"/>
      <c r="D33" s="43"/>
      <c r="E33" s="43"/>
    </row>
    <row r="34" spans="2:13" ht="29.5" customHeight="1" thickBot="1" x14ac:dyDescent="0.4">
      <c r="B34" s="239" t="s">
        <v>24</v>
      </c>
      <c r="C34" s="239"/>
      <c r="D34" s="239"/>
      <c r="E34" s="239"/>
      <c r="G34" s="54"/>
    </row>
    <row r="35" spans="2:13" ht="29" x14ac:dyDescent="0.35">
      <c r="B35" s="136" t="s">
        <v>102</v>
      </c>
      <c r="C35" s="44"/>
      <c r="D35" s="44"/>
      <c r="E35" s="193" t="s">
        <v>100</v>
      </c>
      <c r="F35" s="194" t="s">
        <v>101</v>
      </c>
      <c r="G35" s="54"/>
    </row>
    <row r="36" spans="2:13" x14ac:dyDescent="0.35">
      <c r="B36" s="46" t="s">
        <v>48</v>
      </c>
      <c r="C36" s="9"/>
      <c r="D36" s="9"/>
      <c r="E36" s="189" t="s">
        <v>5</v>
      </c>
      <c r="F36" s="107"/>
      <c r="G36" s="54"/>
    </row>
    <row r="37" spans="2:13" x14ac:dyDescent="0.35">
      <c r="B37" s="46" t="s">
        <v>49</v>
      </c>
      <c r="C37" s="9"/>
      <c r="D37" s="9"/>
      <c r="E37" s="189" t="s">
        <v>5</v>
      </c>
      <c r="F37" s="107"/>
      <c r="G37" s="54"/>
    </row>
    <row r="38" spans="2:13" x14ac:dyDescent="0.35">
      <c r="B38" s="46" t="s">
        <v>50</v>
      </c>
      <c r="C38" s="9"/>
      <c r="D38" s="9"/>
      <c r="E38" s="189" t="s">
        <v>5</v>
      </c>
      <c r="F38" s="107"/>
      <c r="G38" s="54"/>
    </row>
    <row r="39" spans="2:13" ht="15" thickBot="1" x14ac:dyDescent="0.4">
      <c r="B39" s="190" t="s">
        <v>51</v>
      </c>
      <c r="C39" s="19"/>
      <c r="D39" s="19"/>
      <c r="E39" s="191" t="s">
        <v>5</v>
      </c>
      <c r="F39" s="192"/>
      <c r="G39" s="54"/>
    </row>
    <row r="40" spans="2:13" x14ac:dyDescent="0.35">
      <c r="B40" s="48"/>
      <c r="C40" s="9"/>
      <c r="D40" s="9"/>
      <c r="E40" s="76"/>
      <c r="G40" s="54"/>
    </row>
    <row r="41" spans="2:13" ht="19.5" customHeight="1" x14ac:dyDescent="0.35">
      <c r="B41" s="48" t="s">
        <v>25</v>
      </c>
      <c r="C41" s="9"/>
      <c r="D41" s="9"/>
      <c r="E41" s="137"/>
      <c r="G41" s="138" t="s">
        <v>5</v>
      </c>
      <c r="M41" s="138" t="s">
        <v>5</v>
      </c>
    </row>
    <row r="42" spans="2:13" x14ac:dyDescent="0.35">
      <c r="B42" s="47" t="s">
        <v>26</v>
      </c>
      <c r="C42" s="9"/>
      <c r="D42" s="9"/>
      <c r="E42" s="137"/>
      <c r="G42" s="138"/>
      <c r="M42" s="138"/>
    </row>
    <row r="43" spans="2:13" x14ac:dyDescent="0.35">
      <c r="B43" s="47" t="s">
        <v>27</v>
      </c>
      <c r="C43" s="9"/>
      <c r="D43" s="9"/>
      <c r="E43" s="137"/>
      <c r="G43" s="138"/>
      <c r="M43" s="138"/>
    </row>
    <row r="44" spans="2:13" ht="10.5" customHeight="1" thickBot="1" x14ac:dyDescent="0.4">
      <c r="B44" s="49"/>
      <c r="C44" s="9"/>
      <c r="D44" s="9"/>
      <c r="E44" s="76"/>
    </row>
    <row r="45" spans="2:13" ht="15.75" customHeight="1" x14ac:dyDescent="0.35">
      <c r="B45" s="139" t="s">
        <v>28</v>
      </c>
      <c r="C45" s="9"/>
      <c r="D45" s="9"/>
      <c r="E45" s="137"/>
      <c r="G45" s="226" t="s">
        <v>86</v>
      </c>
      <c r="H45" s="227"/>
      <c r="I45" s="228"/>
      <c r="J45" s="140"/>
      <c r="K45" s="140"/>
    </row>
    <row r="46" spans="2:13" ht="15.75" customHeight="1" x14ac:dyDescent="0.35">
      <c r="B46" s="47" t="s">
        <v>26</v>
      </c>
      <c r="C46" s="9"/>
      <c r="D46" s="9"/>
      <c r="E46" s="137"/>
      <c r="G46" s="229"/>
      <c r="H46" s="230"/>
      <c r="I46" s="231"/>
      <c r="J46" s="140"/>
      <c r="K46" s="140"/>
    </row>
    <row r="47" spans="2:13" ht="15.75" customHeight="1" x14ac:dyDescent="0.35">
      <c r="B47" s="47" t="s">
        <v>27</v>
      </c>
      <c r="C47" s="9"/>
      <c r="D47" s="9"/>
      <c r="E47" s="137"/>
      <c r="G47" s="229"/>
      <c r="H47" s="230"/>
      <c r="I47" s="231"/>
      <c r="J47" s="140"/>
      <c r="K47" s="140"/>
    </row>
    <row r="48" spans="2:13" ht="102.65" customHeight="1" thickBot="1" x14ac:dyDescent="0.4">
      <c r="B48" s="50"/>
      <c r="C48" s="9"/>
      <c r="D48" s="9"/>
      <c r="E48" s="174"/>
      <c r="G48" s="232"/>
      <c r="H48" s="233"/>
      <c r="I48" s="234"/>
      <c r="J48" s="140"/>
      <c r="K48" s="140"/>
    </row>
    <row r="49" spans="2:11" ht="18.649999999999999" customHeight="1" thickBot="1" x14ac:dyDescent="0.4">
      <c r="B49" s="50"/>
      <c r="C49" s="9"/>
      <c r="D49" s="9"/>
      <c r="E49" s="174"/>
      <c r="F49" s="54"/>
      <c r="G49" s="141"/>
      <c r="H49" s="140"/>
      <c r="I49" s="140"/>
      <c r="J49" s="140"/>
      <c r="K49" s="140"/>
    </row>
    <row r="50" spans="2:11" x14ac:dyDescent="0.35">
      <c r="B50" s="51" t="s">
        <v>87</v>
      </c>
      <c r="C50" s="9"/>
      <c r="D50" s="9"/>
      <c r="E50" s="175"/>
      <c r="G50" s="226" t="s">
        <v>29</v>
      </c>
      <c r="H50" s="227"/>
      <c r="I50" s="228"/>
    </row>
    <row r="51" spans="2:11" x14ac:dyDescent="0.35">
      <c r="B51" s="51" t="s">
        <v>88</v>
      </c>
      <c r="C51" s="9"/>
      <c r="D51" s="9"/>
      <c r="E51" s="137"/>
      <c r="G51" s="229"/>
      <c r="H51" s="230"/>
      <c r="I51" s="231"/>
    </row>
    <row r="52" spans="2:11" x14ac:dyDescent="0.35">
      <c r="B52" s="51"/>
      <c r="C52" s="9"/>
      <c r="D52" s="9"/>
      <c r="E52" s="76"/>
      <c r="G52" s="229"/>
      <c r="H52" s="230"/>
      <c r="I52" s="231"/>
    </row>
    <row r="53" spans="2:11" ht="29" x14ac:dyDescent="0.35">
      <c r="B53" s="51" t="s">
        <v>89</v>
      </c>
      <c r="C53" s="9"/>
      <c r="D53" s="9"/>
      <c r="E53" s="175"/>
      <c r="G53" s="229"/>
      <c r="H53" s="230"/>
      <c r="I53" s="231"/>
    </row>
    <row r="54" spans="2:11" ht="15" thickBot="1" x14ac:dyDescent="0.4">
      <c r="B54" s="52" t="s">
        <v>90</v>
      </c>
      <c r="C54" s="19"/>
      <c r="D54" s="19"/>
      <c r="E54" s="142"/>
      <c r="G54" s="232"/>
      <c r="H54" s="233"/>
      <c r="I54" s="234"/>
    </row>
    <row r="55" spans="2:11" s="144" customFormat="1" x14ac:dyDescent="0.35">
      <c r="B55" s="143"/>
    </row>
    <row r="56" spans="2:11" s="144" customFormat="1" ht="15" customHeight="1" thickBot="1" x14ac:dyDescent="0.4">
      <c r="B56" s="240" t="s">
        <v>30</v>
      </c>
      <c r="C56" s="240"/>
    </row>
    <row r="57" spans="2:11" x14ac:dyDescent="0.35">
      <c r="B57" s="124" t="s">
        <v>31</v>
      </c>
      <c r="C57" s="176"/>
      <c r="D57" s="176"/>
      <c r="E57" s="126"/>
      <c r="G57" s="226" t="s">
        <v>32</v>
      </c>
      <c r="H57" s="227"/>
      <c r="I57" s="228"/>
    </row>
    <row r="58" spans="2:11" x14ac:dyDescent="0.35">
      <c r="B58" s="238" t="s">
        <v>33</v>
      </c>
      <c r="C58" s="55"/>
      <c r="D58" s="55"/>
      <c r="E58" s="177"/>
      <c r="G58" s="229"/>
      <c r="H58" s="230"/>
      <c r="I58" s="231"/>
    </row>
    <row r="59" spans="2:11" x14ac:dyDescent="0.35">
      <c r="B59" s="238"/>
      <c r="C59" s="55"/>
      <c r="D59" s="55"/>
      <c r="E59" s="177"/>
      <c r="G59" s="229"/>
      <c r="H59" s="230"/>
      <c r="I59" s="231"/>
    </row>
    <row r="60" spans="2:11" x14ac:dyDescent="0.35">
      <c r="B60" s="238"/>
      <c r="C60" s="55"/>
      <c r="D60" s="55"/>
      <c r="E60" s="177"/>
      <c r="G60" s="229"/>
      <c r="H60" s="230"/>
      <c r="I60" s="231"/>
    </row>
    <row r="61" spans="2:11" x14ac:dyDescent="0.35">
      <c r="B61" s="238"/>
      <c r="C61" s="55"/>
      <c r="D61" s="55"/>
      <c r="E61" s="177"/>
      <c r="G61" s="229"/>
      <c r="H61" s="230"/>
      <c r="I61" s="231"/>
    </row>
    <row r="62" spans="2:11" x14ac:dyDescent="0.35">
      <c r="B62" s="178"/>
      <c r="C62" s="55"/>
      <c r="D62" s="55"/>
      <c r="E62" s="177"/>
      <c r="G62" s="229"/>
      <c r="H62" s="230"/>
      <c r="I62" s="231"/>
    </row>
    <row r="63" spans="2:11" x14ac:dyDescent="0.35">
      <c r="B63" s="127" t="s">
        <v>34</v>
      </c>
      <c r="C63" s="9"/>
      <c r="D63" s="9"/>
      <c r="E63" s="129"/>
      <c r="G63" s="229"/>
      <c r="H63" s="230"/>
      <c r="I63" s="231"/>
    </row>
    <row r="64" spans="2:11" x14ac:dyDescent="0.35">
      <c r="B64" s="130" t="s">
        <v>21</v>
      </c>
      <c r="C64" s="9"/>
      <c r="D64" s="9"/>
      <c r="E64" s="179"/>
      <c r="G64" s="229"/>
      <c r="H64" s="230"/>
      <c r="I64" s="231"/>
    </row>
    <row r="65" spans="2:9" x14ac:dyDescent="0.35">
      <c r="B65" s="127" t="s">
        <v>35</v>
      </c>
      <c r="C65" s="9"/>
      <c r="D65" s="9"/>
      <c r="E65" s="129"/>
      <c r="G65" s="229"/>
      <c r="H65" s="230"/>
      <c r="I65" s="231"/>
    </row>
    <row r="66" spans="2:9" x14ac:dyDescent="0.35">
      <c r="B66" s="127"/>
      <c r="C66" s="9"/>
      <c r="D66" s="9"/>
      <c r="E66" s="179"/>
      <c r="G66" s="229"/>
      <c r="H66" s="230"/>
      <c r="I66" s="231"/>
    </row>
    <row r="67" spans="2:9" x14ac:dyDescent="0.35">
      <c r="B67" s="127" t="s">
        <v>36</v>
      </c>
      <c r="C67" s="9"/>
      <c r="D67" s="9"/>
      <c r="E67" s="129"/>
      <c r="G67" s="229"/>
      <c r="H67" s="230"/>
      <c r="I67" s="231"/>
    </row>
    <row r="68" spans="2:9" x14ac:dyDescent="0.35">
      <c r="B68" s="130" t="s">
        <v>21</v>
      </c>
      <c r="C68" s="9"/>
      <c r="D68" s="9"/>
      <c r="E68" s="179"/>
      <c r="G68" s="229"/>
      <c r="H68" s="230"/>
      <c r="I68" s="231"/>
    </row>
    <row r="69" spans="2:9" x14ac:dyDescent="0.35">
      <c r="B69" s="132" t="s">
        <v>37</v>
      </c>
      <c r="C69" s="9"/>
      <c r="D69" s="9"/>
      <c r="E69" s="129"/>
      <c r="G69" s="229"/>
      <c r="H69" s="230"/>
      <c r="I69" s="231"/>
    </row>
    <row r="70" spans="2:9" ht="15" thickBot="1" x14ac:dyDescent="0.4">
      <c r="B70" s="133" t="s">
        <v>38</v>
      </c>
      <c r="C70" s="180"/>
      <c r="D70" s="180"/>
      <c r="E70" s="135"/>
      <c r="G70" s="232"/>
      <c r="H70" s="233"/>
      <c r="I70" s="234"/>
    </row>
    <row r="71" spans="2:9" x14ac:dyDescent="0.35">
      <c r="B71" s="146"/>
      <c r="C71" s="9"/>
      <c r="D71" s="9"/>
      <c r="E71" s="9"/>
    </row>
    <row r="72" spans="2:9" ht="15.75" customHeight="1" thickBot="1" x14ac:dyDescent="0.4">
      <c r="B72" s="225" t="s">
        <v>39</v>
      </c>
      <c r="C72" s="225"/>
      <c r="D72" s="225"/>
    </row>
    <row r="73" spans="2:9" ht="16.5" customHeight="1" x14ac:dyDescent="0.35">
      <c r="B73" s="181" t="s">
        <v>40</v>
      </c>
      <c r="C73" s="176"/>
      <c r="D73" s="176"/>
      <c r="E73" s="156"/>
      <c r="G73" s="226" t="s">
        <v>41</v>
      </c>
      <c r="H73" s="227"/>
      <c r="I73" s="228"/>
    </row>
    <row r="74" spans="2:9" ht="38.25" customHeight="1" x14ac:dyDescent="0.35">
      <c r="B74" s="238" t="s">
        <v>42</v>
      </c>
      <c r="C74" s="63"/>
      <c r="D74" s="63"/>
      <c r="E74" s="177"/>
      <c r="G74" s="229"/>
      <c r="H74" s="230"/>
      <c r="I74" s="231"/>
    </row>
    <row r="75" spans="2:9" x14ac:dyDescent="0.35">
      <c r="B75" s="238"/>
      <c r="C75" s="63"/>
      <c r="D75" s="63"/>
      <c r="E75" s="177"/>
      <c r="G75" s="229"/>
      <c r="H75" s="230"/>
      <c r="I75" s="231"/>
    </row>
    <row r="76" spans="2:9" x14ac:dyDescent="0.35">
      <c r="B76" s="238"/>
      <c r="C76" s="63"/>
      <c r="D76" s="63"/>
      <c r="E76" s="177"/>
      <c r="G76" s="229"/>
      <c r="H76" s="230"/>
      <c r="I76" s="231"/>
    </row>
    <row r="77" spans="2:9" x14ac:dyDescent="0.35">
      <c r="B77" s="238"/>
      <c r="C77" s="63"/>
      <c r="D77" s="63"/>
      <c r="E77" s="177"/>
      <c r="G77" s="229"/>
      <c r="H77" s="230"/>
      <c r="I77" s="231"/>
    </row>
    <row r="78" spans="2:9" x14ac:dyDescent="0.35">
      <c r="B78" s="130"/>
      <c r="C78" s="63"/>
      <c r="D78" s="63"/>
      <c r="E78" s="177"/>
      <c r="G78" s="229"/>
      <c r="H78" s="230"/>
      <c r="I78" s="231"/>
    </row>
    <row r="79" spans="2:9" x14ac:dyDescent="0.35">
      <c r="B79" s="182" t="s">
        <v>43</v>
      </c>
      <c r="C79" s="9"/>
      <c r="D79" s="9"/>
      <c r="E79" s="157" t="s">
        <v>5</v>
      </c>
      <c r="G79" s="229"/>
      <c r="H79" s="230"/>
      <c r="I79" s="231"/>
    </row>
    <row r="80" spans="2:9" x14ac:dyDescent="0.35">
      <c r="B80" s="130" t="s">
        <v>5</v>
      </c>
      <c r="C80" s="9"/>
      <c r="D80" s="9"/>
      <c r="E80" s="183"/>
      <c r="G80" s="229"/>
      <c r="H80" s="230"/>
      <c r="I80" s="231"/>
    </row>
    <row r="81" spans="2:9" x14ac:dyDescent="0.35">
      <c r="B81" s="182" t="s">
        <v>44</v>
      </c>
      <c r="C81" s="9"/>
      <c r="D81" s="9"/>
      <c r="E81" s="157"/>
      <c r="G81" s="229"/>
      <c r="H81" s="230"/>
      <c r="I81" s="231"/>
    </row>
    <row r="82" spans="2:9" x14ac:dyDescent="0.35">
      <c r="B82" s="182"/>
      <c r="C82" s="9"/>
      <c r="D82" s="9"/>
      <c r="E82" s="183"/>
      <c r="G82" s="229"/>
      <c r="H82" s="230"/>
      <c r="I82" s="231"/>
    </row>
    <row r="83" spans="2:9" x14ac:dyDescent="0.35">
      <c r="B83" s="182" t="s">
        <v>45</v>
      </c>
      <c r="C83" s="9"/>
      <c r="D83" s="9"/>
      <c r="E83" s="184"/>
      <c r="G83" s="229"/>
      <c r="H83" s="230"/>
      <c r="I83" s="231"/>
    </row>
    <row r="84" spans="2:9" x14ac:dyDescent="0.35">
      <c r="B84" s="130" t="s">
        <v>5</v>
      </c>
      <c r="C84" s="9"/>
      <c r="D84" s="9"/>
      <c r="E84" s="183"/>
      <c r="G84" s="229"/>
      <c r="H84" s="230"/>
      <c r="I84" s="231"/>
    </row>
    <row r="85" spans="2:9" x14ac:dyDescent="0.35">
      <c r="B85" s="185" t="s">
        <v>37</v>
      </c>
      <c r="C85" s="9"/>
      <c r="D85" s="9"/>
      <c r="E85" s="184"/>
      <c r="G85" s="229"/>
      <c r="H85" s="230"/>
      <c r="I85" s="231"/>
    </row>
    <row r="86" spans="2:9" ht="15" thickBot="1" x14ac:dyDescent="0.4">
      <c r="B86" s="186" t="s">
        <v>38</v>
      </c>
      <c r="C86" s="180"/>
      <c r="D86" s="180"/>
      <c r="E86" s="187"/>
      <c r="G86" s="232"/>
      <c r="H86" s="233"/>
      <c r="I86" s="234"/>
    </row>
    <row r="89" spans="2:9" ht="37.5" customHeight="1" thickBot="1" x14ac:dyDescent="0.4">
      <c r="B89" s="235" t="s">
        <v>46</v>
      </c>
      <c r="C89" s="236"/>
      <c r="D89" s="236"/>
      <c r="E89" s="236"/>
      <c r="F89" s="236"/>
      <c r="G89" s="236"/>
      <c r="H89" s="236"/>
      <c r="I89" s="237"/>
    </row>
  </sheetData>
  <sheetProtection algorithmName="SHA-512" hashValue="UNFZZcV7MDtkfBEjWNDGW9FA9E4PZikDbEZo5D7fiDATbjn8/KvyQpG3wYZ5xo1exnncAYImyU284b7OwhJcsg==" saltValue="HLfNKpmdGTPHPBdC0F8r1g==" spinCount="100000" sheet="1" objects="1" scenarios="1"/>
  <mergeCells count="17">
    <mergeCell ref="C19:E20"/>
    <mergeCell ref="B1:F1"/>
    <mergeCell ref="B10:E10"/>
    <mergeCell ref="C13:E14"/>
    <mergeCell ref="C15:E16"/>
    <mergeCell ref="C17:E18"/>
    <mergeCell ref="B22:E22"/>
    <mergeCell ref="B34:E34"/>
    <mergeCell ref="G45:I48"/>
    <mergeCell ref="G50:I54"/>
    <mergeCell ref="B56:C56"/>
    <mergeCell ref="B72:D72"/>
    <mergeCell ref="G73:I86"/>
    <mergeCell ref="B89:I89"/>
    <mergeCell ref="B58:B61"/>
    <mergeCell ref="B74:B77"/>
    <mergeCell ref="G57:I7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F53E-4E5B-405B-A57E-B61E7653F6C4}">
  <dimension ref="B1:M89"/>
  <sheetViews>
    <sheetView showGridLines="0" topLeftCell="C23" zoomScale="80" zoomScaleNormal="80" workbookViewId="0">
      <selection activeCell="G23" sqref="G23"/>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84" t="s">
        <v>0</v>
      </c>
      <c r="C1" s="284"/>
      <c r="D1" s="284"/>
      <c r="E1" s="284"/>
      <c r="F1" s="223"/>
    </row>
    <row r="2" spans="2:7" ht="19" thickBot="1" x14ac:dyDescent="0.5">
      <c r="B2" s="162" t="s">
        <v>1</v>
      </c>
      <c r="C2" s="163">
        <v>44256</v>
      </c>
      <c r="D2" s="164" t="s">
        <v>2</v>
      </c>
      <c r="E2" s="165">
        <v>44286</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c r="F8" s="71"/>
    </row>
    <row r="9" spans="2:7" ht="20.149999999999999" customHeight="1" thickBot="1" x14ac:dyDescent="0.5">
      <c r="B9" s="21"/>
      <c r="C9" s="9"/>
      <c r="D9" s="9"/>
      <c r="E9" s="22"/>
      <c r="F9" s="71"/>
    </row>
    <row r="10" spans="2:7" ht="145.5" customHeight="1" thickBot="1" x14ac:dyDescent="0.5">
      <c r="B10" s="246" t="s">
        <v>95</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63" t="s">
        <v>5</v>
      </c>
      <c r="D17" s="263"/>
      <c r="E17" s="276"/>
    </row>
    <row r="18" spans="2:5" ht="14.5" customHeight="1" x14ac:dyDescent="0.35">
      <c r="B18" s="29"/>
      <c r="C18" s="263"/>
      <c r="D18" s="263"/>
      <c r="E18" s="276"/>
    </row>
    <row r="19" spans="2:5" ht="14.5" customHeight="1" x14ac:dyDescent="0.35">
      <c r="B19" s="29" t="s">
        <v>14</v>
      </c>
      <c r="C19" s="263" t="s">
        <v>5</v>
      </c>
      <c r="D19" s="263"/>
      <c r="E19" s="276"/>
    </row>
    <row r="20" spans="2:5" ht="14.5" customHeight="1" thickBot="1" x14ac:dyDescent="0.4">
      <c r="B20" s="30"/>
      <c r="C20" s="277"/>
      <c r="D20" s="277"/>
      <c r="E20" s="278"/>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124" t="s">
        <v>16</v>
      </c>
      <c r="C23" s="125"/>
      <c r="D23" s="125"/>
      <c r="E23" s="156" t="str">
        <f>'September 1-30, 2020 repayment'!E23</f>
        <v xml:space="preserve"> </v>
      </c>
    </row>
    <row r="24" spans="2:5" ht="14.5" customHeight="1" x14ac:dyDescent="0.35">
      <c r="B24" s="127"/>
      <c r="C24" s="22"/>
      <c r="D24" s="22"/>
      <c r="E24" s="128"/>
    </row>
    <row r="25" spans="2:5" ht="14.5" customHeight="1" x14ac:dyDescent="0.35">
      <c r="B25" s="127" t="s">
        <v>17</v>
      </c>
      <c r="C25" s="22"/>
      <c r="D25" s="22"/>
      <c r="E25" s="157" t="str">
        <f>'September 1-30, 2020 repayment'!E25</f>
        <v xml:space="preserve"> </v>
      </c>
    </row>
    <row r="26" spans="2:5" ht="14.5" customHeight="1" x14ac:dyDescent="0.35">
      <c r="B26" s="130" t="s">
        <v>21</v>
      </c>
      <c r="C26" s="22"/>
      <c r="D26" s="22"/>
      <c r="E26" s="128"/>
    </row>
    <row r="27" spans="2:5" ht="14.5" customHeight="1" x14ac:dyDescent="0.35">
      <c r="B27" s="127" t="s">
        <v>19</v>
      </c>
      <c r="C27" s="22"/>
      <c r="D27" s="22"/>
      <c r="E27" s="157" t="str">
        <f>'September 1-30, 2020 repayment'!E27</f>
        <v xml:space="preserve"> </v>
      </c>
    </row>
    <row r="28" spans="2:5" ht="14.5" customHeight="1" x14ac:dyDescent="0.35">
      <c r="B28" s="127"/>
      <c r="C28" s="22"/>
      <c r="D28" s="22"/>
      <c r="E28" s="128"/>
    </row>
    <row r="29" spans="2:5" ht="14.5" customHeight="1" x14ac:dyDescent="0.35">
      <c r="B29" s="127" t="s">
        <v>20</v>
      </c>
      <c r="C29" s="22"/>
      <c r="D29" s="22"/>
      <c r="E29" s="157" t="str">
        <f>'September 1-30, 2020 repayment'!E29</f>
        <v xml:space="preserve"> </v>
      </c>
    </row>
    <row r="30" spans="2:5" ht="14.5" customHeight="1" x14ac:dyDescent="0.35">
      <c r="B30" s="131" t="s">
        <v>21</v>
      </c>
      <c r="C30" s="22"/>
      <c r="D30" s="22"/>
      <c r="E30" s="128"/>
    </row>
    <row r="31" spans="2:5" ht="14.5" customHeight="1" x14ac:dyDescent="0.35">
      <c r="B31" s="132" t="s">
        <v>22</v>
      </c>
      <c r="C31" s="22"/>
      <c r="D31" s="22"/>
      <c r="E31" s="157" t="str">
        <f>'September 1-30, 2020 repayment'!E31</f>
        <v xml:space="preserve"> </v>
      </c>
    </row>
    <row r="32" spans="2:5" ht="14.5" customHeight="1" thickBot="1" x14ac:dyDescent="0.4">
      <c r="B32" s="133" t="s">
        <v>23</v>
      </c>
      <c r="C32" s="134"/>
      <c r="D32" s="134"/>
      <c r="E32" s="158" t="str">
        <f>'September 1-30, 2020 repayment'!E32</f>
        <v xml:space="preserve"> </v>
      </c>
    </row>
    <row r="33" spans="2:13" s="54" customFormat="1" ht="14.5" customHeight="1" x14ac:dyDescent="0.35">
      <c r="B33" s="42"/>
      <c r="C33" s="43"/>
      <c r="D33" s="43"/>
      <c r="E33" s="43"/>
    </row>
    <row r="34" spans="2:13" ht="14.5" customHeight="1" thickBot="1" x14ac:dyDescent="0.4">
      <c r="B34" s="204" t="s">
        <v>65</v>
      </c>
      <c r="C34" s="204"/>
      <c r="D34" s="204"/>
      <c r="E34" s="204"/>
      <c r="F34" s="204"/>
      <c r="G34" s="54"/>
    </row>
    <row r="35" spans="2:13" ht="2" customHeight="1" x14ac:dyDescent="0.35">
      <c r="B35" s="212" t="s">
        <v>102</v>
      </c>
      <c r="C35" s="213"/>
      <c r="D35" s="213"/>
      <c r="E35" s="214"/>
      <c r="G35" s="54"/>
    </row>
    <row r="36" spans="2:13" ht="2" customHeight="1" x14ac:dyDescent="0.35">
      <c r="B36" s="215" t="s">
        <v>48</v>
      </c>
      <c r="C36" s="216"/>
      <c r="D36" s="216"/>
      <c r="E36" s="217" t="s">
        <v>99</v>
      </c>
      <c r="G36" s="54"/>
    </row>
    <row r="37" spans="2:13" ht="2" customHeight="1" x14ac:dyDescent="0.35">
      <c r="B37" s="215" t="s">
        <v>49</v>
      </c>
      <c r="C37" s="216"/>
      <c r="D37" s="216"/>
      <c r="E37" s="217" t="s">
        <v>99</v>
      </c>
      <c r="G37" s="54"/>
    </row>
    <row r="38" spans="2:13" ht="2" customHeight="1" x14ac:dyDescent="0.35">
      <c r="B38" s="215" t="s">
        <v>50</v>
      </c>
      <c r="C38" s="216"/>
      <c r="D38" s="216"/>
      <c r="E38" s="217" t="s">
        <v>99</v>
      </c>
      <c r="G38" s="54"/>
    </row>
    <row r="39" spans="2:13" ht="2" customHeight="1" x14ac:dyDescent="0.35">
      <c r="B39" s="218" t="s">
        <v>51</v>
      </c>
      <c r="C39" s="216"/>
      <c r="D39" s="216"/>
      <c r="E39" s="217" t="s">
        <v>99</v>
      </c>
      <c r="G39" s="54"/>
    </row>
    <row r="40" spans="2:13" ht="14.5" customHeight="1" x14ac:dyDescent="0.35">
      <c r="B40" s="48"/>
      <c r="C40" s="9"/>
      <c r="D40" s="9"/>
      <c r="E40" s="122"/>
      <c r="G40" s="54"/>
    </row>
    <row r="41" spans="2:13" ht="14.5" customHeight="1" x14ac:dyDescent="0.35">
      <c r="B41" s="139" t="s">
        <v>28</v>
      </c>
      <c r="C41" s="9"/>
      <c r="D41" s="9"/>
      <c r="E41" s="108"/>
      <c r="G41" s="138" t="s">
        <v>5</v>
      </c>
      <c r="M41" s="138" t="s">
        <v>5</v>
      </c>
    </row>
    <row r="42" spans="2:13" ht="14.5" customHeight="1" x14ac:dyDescent="0.35">
      <c r="B42" s="159" t="s">
        <v>26</v>
      </c>
      <c r="C42" s="9"/>
      <c r="D42" s="9"/>
      <c r="E42" s="108"/>
      <c r="G42" s="138"/>
      <c r="M42" s="138"/>
    </row>
    <row r="43" spans="2:13" ht="14.5" customHeight="1" x14ac:dyDescent="0.35">
      <c r="B43" s="159" t="s">
        <v>27</v>
      </c>
      <c r="C43" s="9"/>
      <c r="D43" s="9"/>
      <c r="E43" s="108"/>
      <c r="G43" s="138"/>
      <c r="M43" s="138"/>
    </row>
    <row r="44" spans="2:13" ht="14.5" customHeight="1" x14ac:dyDescent="0.35">
      <c r="B44" s="48"/>
      <c r="C44" s="9"/>
      <c r="D44" s="9"/>
      <c r="E44" s="4"/>
      <c r="G44" s="138"/>
      <c r="M44" s="138"/>
    </row>
    <row r="45" spans="2:13" ht="14.5" customHeight="1" x14ac:dyDescent="0.35">
      <c r="B45" s="139" t="s">
        <v>66</v>
      </c>
      <c r="C45" s="9"/>
      <c r="D45" s="9"/>
      <c r="E45" s="108"/>
      <c r="G45" s="138"/>
      <c r="M45" s="138"/>
    </row>
    <row r="46" spans="2:13" ht="14.5" customHeight="1" thickBot="1" x14ac:dyDescent="0.4">
      <c r="B46" s="160" t="s">
        <v>26</v>
      </c>
      <c r="C46" s="9"/>
      <c r="D46" s="9"/>
      <c r="E46" s="122"/>
    </row>
    <row r="47" spans="2:13" ht="14.5" customHeight="1" x14ac:dyDescent="0.35">
      <c r="B47" s="161" t="s">
        <v>27</v>
      </c>
      <c r="C47" s="9"/>
      <c r="D47" s="9"/>
      <c r="E47" s="108"/>
      <c r="G47" s="265" t="s">
        <v>91</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c r="G50" s="265" t="s">
        <v>29</v>
      </c>
      <c r="H50" s="266"/>
      <c r="I50" s="267"/>
    </row>
    <row r="51" spans="2:11" ht="14" customHeight="1" x14ac:dyDescent="0.35">
      <c r="B51" s="51" t="s">
        <v>88</v>
      </c>
      <c r="C51" s="9"/>
      <c r="D51" s="9"/>
      <c r="E51" s="108"/>
      <c r="G51" s="268"/>
      <c r="H51" s="255"/>
      <c r="I51" s="269"/>
    </row>
    <row r="52" spans="2:11" x14ac:dyDescent="0.35">
      <c r="B52" s="51"/>
      <c r="C52" s="9"/>
      <c r="D52" s="9"/>
      <c r="E52" s="122"/>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row>
    <row r="56" spans="2:11" s="144" customFormat="1" ht="15" customHeight="1" thickBot="1" x14ac:dyDescent="0.4">
      <c r="B56" s="207" t="s">
        <v>67</v>
      </c>
      <c r="C56" s="207"/>
      <c r="D56" s="202"/>
      <c r="E56" s="69"/>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5</v>
      </c>
      <c r="G69" s="268"/>
      <c r="H69" s="255"/>
      <c r="I69" s="269"/>
    </row>
    <row r="70" spans="2:9" ht="15" thickBot="1" x14ac:dyDescent="0.4">
      <c r="B70" s="40" t="s">
        <v>38</v>
      </c>
      <c r="C70" s="19"/>
      <c r="D70" s="19"/>
      <c r="E70" s="112" t="s">
        <v>5</v>
      </c>
      <c r="G70" s="270"/>
      <c r="H70" s="271"/>
      <c r="I70" s="272"/>
    </row>
    <row r="71" spans="2:9" x14ac:dyDescent="0.35">
      <c r="B71" s="146"/>
      <c r="C71" s="9"/>
      <c r="D71" s="9"/>
      <c r="E71" s="22"/>
    </row>
    <row r="72" spans="2:9" ht="15.75" customHeight="1" thickBot="1" x14ac:dyDescent="0.4">
      <c r="B72" s="210" t="s">
        <v>105</v>
      </c>
      <c r="C72" s="210"/>
      <c r="D72" s="210"/>
    </row>
    <row r="73" spans="2:9" ht="16.5" customHeight="1" x14ac:dyDescent="0.35">
      <c r="B73" s="61" t="s">
        <v>40</v>
      </c>
      <c r="C73" s="44"/>
      <c r="D73" s="44"/>
      <c r="E73" s="8" t="e">
        <f>'February 1-28, 2021 repayment'!E73-'March 1-31, 2021 repayment'!E57</f>
        <v>#VALUE!</v>
      </c>
      <c r="G73" s="265" t="s">
        <v>41</v>
      </c>
      <c r="H73" s="266"/>
      <c r="I73" s="267"/>
    </row>
    <row r="74" spans="2:9" ht="15" customHeight="1" x14ac:dyDescent="0.35">
      <c r="B74" s="283" t="s">
        <v>42</v>
      </c>
      <c r="C74" s="63"/>
      <c r="D74" s="63"/>
      <c r="E74" s="7"/>
      <c r="G74" s="268"/>
      <c r="H74" s="255"/>
      <c r="I74" s="269"/>
    </row>
    <row r="75" spans="2:9" ht="12.65" customHeight="1" x14ac:dyDescent="0.35">
      <c r="B75" s="283"/>
      <c r="C75" s="63"/>
      <c r="D75" s="63"/>
      <c r="E75" s="7"/>
      <c r="G75" s="268"/>
      <c r="H75" s="255"/>
      <c r="I75" s="269"/>
    </row>
    <row r="76" spans="2:9" x14ac:dyDescent="0.35">
      <c r="B76" s="283"/>
      <c r="C76" s="63"/>
      <c r="D76" s="63"/>
      <c r="E76" s="7"/>
      <c r="G76" s="268"/>
      <c r="H76" s="255"/>
      <c r="I76" s="269"/>
    </row>
    <row r="77" spans="2:9" ht="11.15" customHeight="1" x14ac:dyDescent="0.35">
      <c r="B77" s="283"/>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'February 1-28, 2021 repayment'!E79-'March 1-31, 2021 repayment'!E63</f>
        <v>#VALUE!</v>
      </c>
      <c r="G79" s="268"/>
      <c r="H79" s="255"/>
      <c r="I79" s="269"/>
    </row>
    <row r="80" spans="2:9" x14ac:dyDescent="0.35">
      <c r="B80" s="37" t="s">
        <v>5</v>
      </c>
      <c r="C80" s="9"/>
      <c r="D80" s="9"/>
      <c r="E80" s="4"/>
      <c r="G80" s="268"/>
      <c r="H80" s="255"/>
      <c r="I80" s="269"/>
    </row>
    <row r="81" spans="2:9" x14ac:dyDescent="0.35">
      <c r="B81" s="147" t="s">
        <v>44</v>
      </c>
      <c r="C81" s="9"/>
      <c r="D81" s="9"/>
      <c r="E81" s="5" t="e">
        <f>'February 1-28, 2021 repayment'!E81-'March 1-31, 2021 repayment'!E65</f>
        <v>#VALUE!</v>
      </c>
      <c r="G81" s="268"/>
      <c r="H81" s="255"/>
      <c r="I81" s="269"/>
    </row>
    <row r="82" spans="2:9" x14ac:dyDescent="0.35">
      <c r="B82" s="147"/>
      <c r="C82" s="9"/>
      <c r="D82" s="9"/>
      <c r="E82" s="4"/>
      <c r="G82" s="268"/>
      <c r="H82" s="255"/>
      <c r="I82" s="269"/>
    </row>
    <row r="83" spans="2:9" x14ac:dyDescent="0.35">
      <c r="B83" s="147" t="s">
        <v>45</v>
      </c>
      <c r="C83" s="9"/>
      <c r="D83" s="9"/>
      <c r="E83" s="5" t="e">
        <f>'February 1-28, 2021 repayment'!E83-'March 1-31, 2021 repayment'!E67</f>
        <v>#VALUE!</v>
      </c>
      <c r="G83" s="268"/>
      <c r="H83" s="255"/>
      <c r="I83" s="269"/>
    </row>
    <row r="84" spans="2:9" x14ac:dyDescent="0.35">
      <c r="B84" s="37" t="s">
        <v>5</v>
      </c>
      <c r="C84" s="9"/>
      <c r="D84" s="9"/>
      <c r="E84" s="4"/>
      <c r="G84" s="268"/>
      <c r="H84" s="255"/>
      <c r="I84" s="269"/>
    </row>
    <row r="85" spans="2:9" x14ac:dyDescent="0.35">
      <c r="B85" s="148" t="s">
        <v>37</v>
      </c>
      <c r="C85" s="9"/>
      <c r="D85" s="9"/>
      <c r="E85" s="5" t="e">
        <f>'February 1-28, 2021 repayment'!E85-'March 1-31, 2021 repayment'!E69</f>
        <v>#VALUE!</v>
      </c>
      <c r="G85" s="268"/>
      <c r="H85" s="255"/>
      <c r="I85" s="269"/>
    </row>
    <row r="86" spans="2:9" ht="15" thickBot="1" x14ac:dyDescent="0.4">
      <c r="B86" s="149" t="s">
        <v>38</v>
      </c>
      <c r="C86" s="19"/>
      <c r="D86" s="19"/>
      <c r="E86" s="6" t="e">
        <f>'February 1-28, 2021 repayment'!E86-'March 1-31, 2021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WwQ1X9vDfWf8aT0sxbQZx/Yz4dvu/6T0ep6QkAjf7rHbnn+r5VenF0UzYsfu9CR3RFaJ5jUxRQHoW+fIwgV58Q==" saltValue="sMTtIZBqZptZzW+siCdVzg==" spinCount="100000" sheet="1" objects="1" scenarios="1"/>
  <mergeCells count="13">
    <mergeCell ref="B1:E1"/>
    <mergeCell ref="C19:E20"/>
    <mergeCell ref="B10:E10"/>
    <mergeCell ref="C13:E14"/>
    <mergeCell ref="C15:E16"/>
    <mergeCell ref="C17:E18"/>
    <mergeCell ref="G73:I86"/>
    <mergeCell ref="B74:B77"/>
    <mergeCell ref="B89:I89"/>
    <mergeCell ref="G47:I48"/>
    <mergeCell ref="G50:I54"/>
    <mergeCell ref="G57:I70"/>
    <mergeCell ref="B58:B6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947A-DB08-4FC7-AC91-25949DABA3B5}">
  <dimension ref="B1:M89"/>
  <sheetViews>
    <sheetView showGridLines="0" topLeftCell="C11" zoomScale="80" zoomScaleNormal="80" workbookViewId="0">
      <selection activeCell="G23" sqref="G23"/>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84" t="s">
        <v>0</v>
      </c>
      <c r="C1" s="284"/>
      <c r="D1" s="284"/>
      <c r="E1" s="284"/>
      <c r="F1" s="223"/>
    </row>
    <row r="2" spans="2:7" ht="19" thickBot="1" x14ac:dyDescent="0.5">
      <c r="B2" s="162" t="s">
        <v>1</v>
      </c>
      <c r="C2" s="163">
        <v>44287</v>
      </c>
      <c r="D2" s="164" t="s">
        <v>2</v>
      </c>
      <c r="E2" s="165">
        <v>44316</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c r="F8" s="71"/>
    </row>
    <row r="9" spans="2:7" ht="20.149999999999999" customHeight="1" thickBot="1" x14ac:dyDescent="0.5">
      <c r="B9" s="21"/>
      <c r="C9" s="9"/>
      <c r="D9" s="9"/>
      <c r="E9" s="22"/>
      <c r="F9" s="71"/>
    </row>
    <row r="10" spans="2:7" ht="144" customHeight="1" thickBot="1" x14ac:dyDescent="0.5">
      <c r="B10" s="246" t="s">
        <v>95</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63" t="s">
        <v>5</v>
      </c>
      <c r="D17" s="263"/>
      <c r="E17" s="276"/>
    </row>
    <row r="18" spans="2:5" ht="14.5" customHeight="1" x14ac:dyDescent="0.35">
      <c r="B18" s="29"/>
      <c r="C18" s="263"/>
      <c r="D18" s="263"/>
      <c r="E18" s="276"/>
    </row>
    <row r="19" spans="2:5" ht="14.5" customHeight="1" x14ac:dyDescent="0.35">
      <c r="B19" s="29" t="s">
        <v>14</v>
      </c>
      <c r="C19" s="263" t="s">
        <v>5</v>
      </c>
      <c r="D19" s="263"/>
      <c r="E19" s="276"/>
    </row>
    <row r="20" spans="2:5" ht="14.5" customHeight="1" thickBot="1" x14ac:dyDescent="0.4">
      <c r="B20" s="30"/>
      <c r="C20" s="277"/>
      <c r="D20" s="277"/>
      <c r="E20" s="278"/>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124" t="s">
        <v>16</v>
      </c>
      <c r="C23" s="125"/>
      <c r="D23" s="125"/>
      <c r="E23" s="156" t="str">
        <f>'September 1-30, 2020 repayment'!E23</f>
        <v xml:space="preserve"> </v>
      </c>
    </row>
    <row r="24" spans="2:5" ht="14.5" customHeight="1" x14ac:dyDescent="0.35">
      <c r="B24" s="127"/>
      <c r="C24" s="22"/>
      <c r="D24" s="22"/>
      <c r="E24" s="128"/>
    </row>
    <row r="25" spans="2:5" ht="14.5" customHeight="1" x14ac:dyDescent="0.35">
      <c r="B25" s="127" t="s">
        <v>17</v>
      </c>
      <c r="C25" s="22"/>
      <c r="D25" s="22"/>
      <c r="E25" s="157" t="str">
        <f>'September 1-30, 2020 repayment'!E25</f>
        <v xml:space="preserve"> </v>
      </c>
    </row>
    <row r="26" spans="2:5" ht="14.5" customHeight="1" x14ac:dyDescent="0.35">
      <c r="B26" s="130" t="s">
        <v>21</v>
      </c>
      <c r="C26" s="22"/>
      <c r="D26" s="22"/>
      <c r="E26" s="128"/>
    </row>
    <row r="27" spans="2:5" ht="14.5" customHeight="1" x14ac:dyDescent="0.35">
      <c r="B27" s="127" t="s">
        <v>19</v>
      </c>
      <c r="C27" s="22"/>
      <c r="D27" s="22"/>
      <c r="E27" s="157" t="str">
        <f>'September 1-30, 2020 repayment'!E27</f>
        <v xml:space="preserve"> </v>
      </c>
    </row>
    <row r="28" spans="2:5" ht="14.5" customHeight="1" x14ac:dyDescent="0.35">
      <c r="B28" s="127"/>
      <c r="C28" s="22"/>
      <c r="D28" s="22"/>
      <c r="E28" s="128"/>
    </row>
    <row r="29" spans="2:5" ht="14.5" customHeight="1" x14ac:dyDescent="0.35">
      <c r="B29" s="127" t="s">
        <v>20</v>
      </c>
      <c r="C29" s="22"/>
      <c r="D29" s="22"/>
      <c r="E29" s="157" t="str">
        <f>'September 1-30, 2020 repayment'!E29</f>
        <v xml:space="preserve"> </v>
      </c>
    </row>
    <row r="30" spans="2:5" ht="14.5" customHeight="1" x14ac:dyDescent="0.35">
      <c r="B30" s="131" t="s">
        <v>21</v>
      </c>
      <c r="C30" s="22"/>
      <c r="D30" s="22"/>
      <c r="E30" s="128"/>
    </row>
    <row r="31" spans="2:5" ht="14.5" customHeight="1" x14ac:dyDescent="0.35">
      <c r="B31" s="132" t="s">
        <v>22</v>
      </c>
      <c r="C31" s="22"/>
      <c r="D31" s="22"/>
      <c r="E31" s="157" t="str">
        <f>'September 1-30, 2020 repayment'!E31</f>
        <v xml:space="preserve"> </v>
      </c>
    </row>
    <row r="32" spans="2:5" ht="14.5" customHeight="1" thickBot="1" x14ac:dyDescent="0.4">
      <c r="B32" s="133" t="s">
        <v>23</v>
      </c>
      <c r="C32" s="134"/>
      <c r="D32" s="134"/>
      <c r="E32" s="158" t="str">
        <f>'September 1-30, 2020 repayment'!E32</f>
        <v xml:space="preserve"> </v>
      </c>
    </row>
    <row r="33" spans="2:13" s="54" customFormat="1" ht="14.5" customHeight="1" x14ac:dyDescent="0.35">
      <c r="B33" s="42"/>
      <c r="C33" s="43"/>
      <c r="D33" s="43"/>
      <c r="E33" s="43"/>
    </row>
    <row r="34" spans="2:13" ht="14.5" customHeight="1" thickBot="1" x14ac:dyDescent="0.4">
      <c r="B34" s="204" t="s">
        <v>68</v>
      </c>
      <c r="C34" s="204"/>
      <c r="D34" s="204"/>
      <c r="E34" s="204"/>
      <c r="F34" s="204"/>
      <c r="G34" s="54"/>
    </row>
    <row r="35" spans="2:13" ht="2" customHeight="1" x14ac:dyDescent="0.35">
      <c r="B35" s="212" t="s">
        <v>102</v>
      </c>
      <c r="C35" s="213"/>
      <c r="D35" s="213"/>
      <c r="E35" s="214"/>
      <c r="G35" s="54"/>
    </row>
    <row r="36" spans="2:13" ht="2" customHeight="1" x14ac:dyDescent="0.35">
      <c r="B36" s="215" t="s">
        <v>48</v>
      </c>
      <c r="C36" s="216"/>
      <c r="D36" s="216"/>
      <c r="E36" s="217" t="s">
        <v>99</v>
      </c>
      <c r="G36" s="54"/>
    </row>
    <row r="37" spans="2:13" ht="2" customHeight="1" x14ac:dyDescent="0.35">
      <c r="B37" s="215" t="s">
        <v>49</v>
      </c>
      <c r="C37" s="216"/>
      <c r="D37" s="216"/>
      <c r="E37" s="217" t="s">
        <v>99</v>
      </c>
      <c r="G37" s="54"/>
    </row>
    <row r="38" spans="2:13" ht="2" customHeight="1" x14ac:dyDescent="0.35">
      <c r="B38" s="215" t="s">
        <v>50</v>
      </c>
      <c r="C38" s="216"/>
      <c r="D38" s="216"/>
      <c r="E38" s="217" t="s">
        <v>99</v>
      </c>
      <c r="G38" s="54"/>
    </row>
    <row r="39" spans="2:13" ht="2" customHeight="1" x14ac:dyDescent="0.35">
      <c r="B39" s="218" t="s">
        <v>51</v>
      </c>
      <c r="C39" s="216"/>
      <c r="D39" s="216"/>
      <c r="E39" s="217" t="s">
        <v>99</v>
      </c>
      <c r="G39" s="54"/>
    </row>
    <row r="40" spans="2:13" ht="14.5" customHeight="1" x14ac:dyDescent="0.35">
      <c r="B40" s="48"/>
      <c r="C40" s="9"/>
      <c r="D40" s="9"/>
      <c r="E40" s="122"/>
      <c r="G40" s="54"/>
    </row>
    <row r="41" spans="2:13" ht="14.5" customHeight="1" x14ac:dyDescent="0.35">
      <c r="B41" s="48" t="s">
        <v>25</v>
      </c>
      <c r="C41" s="9"/>
      <c r="D41" s="9"/>
      <c r="E41" s="108"/>
      <c r="G41" s="138" t="s">
        <v>5</v>
      </c>
      <c r="M41" s="138" t="s">
        <v>5</v>
      </c>
    </row>
    <row r="42" spans="2:13" ht="14.5" customHeight="1" x14ac:dyDescent="0.35">
      <c r="B42" s="159" t="s">
        <v>26</v>
      </c>
      <c r="C42" s="9"/>
      <c r="D42" s="9"/>
      <c r="E42" s="108"/>
      <c r="G42" s="138"/>
      <c r="M42" s="138"/>
    </row>
    <row r="43" spans="2:13" ht="14.5" customHeight="1" x14ac:dyDescent="0.35">
      <c r="B43" s="159" t="s">
        <v>27</v>
      </c>
      <c r="C43" s="9"/>
      <c r="D43" s="9"/>
      <c r="E43" s="108"/>
      <c r="G43" s="138"/>
      <c r="M43" s="138"/>
    </row>
    <row r="44" spans="2:13" ht="14.5" customHeight="1" x14ac:dyDescent="0.35">
      <c r="B44" s="48"/>
      <c r="C44" s="9"/>
      <c r="D44" s="9"/>
      <c r="E44" s="4"/>
      <c r="G44" s="138"/>
      <c r="M44" s="138"/>
    </row>
    <row r="45" spans="2:13" ht="14.5" customHeight="1" x14ac:dyDescent="0.35">
      <c r="B45" s="139" t="s">
        <v>28</v>
      </c>
      <c r="C45" s="9"/>
      <c r="D45" s="9"/>
      <c r="E45" s="108"/>
      <c r="G45" s="138"/>
      <c r="M45" s="138"/>
    </row>
    <row r="46" spans="2:13" ht="14.5" customHeight="1" thickBot="1" x14ac:dyDescent="0.4">
      <c r="B46" s="160" t="s">
        <v>26</v>
      </c>
      <c r="C46" s="9"/>
      <c r="D46" s="9"/>
      <c r="E46" s="108"/>
    </row>
    <row r="47" spans="2:13" ht="14.5" customHeight="1" x14ac:dyDescent="0.35">
      <c r="B47" s="161" t="s">
        <v>27</v>
      </c>
      <c r="C47" s="9"/>
      <c r="D47" s="9"/>
      <c r="E47" s="108"/>
      <c r="G47" s="265" t="s">
        <v>91</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t="s">
        <v>5</v>
      </c>
      <c r="G50" s="265" t="s">
        <v>29</v>
      </c>
      <c r="H50" s="266"/>
      <c r="I50" s="267"/>
    </row>
    <row r="51" spans="2:11" ht="14" customHeight="1" x14ac:dyDescent="0.35">
      <c r="B51" s="51" t="s">
        <v>88</v>
      </c>
      <c r="C51" s="9"/>
      <c r="D51" s="9"/>
      <c r="E51" s="108" t="s">
        <v>5</v>
      </c>
      <c r="G51" s="268"/>
      <c r="H51" s="255"/>
      <c r="I51" s="269"/>
    </row>
    <row r="52" spans="2:11" x14ac:dyDescent="0.35">
      <c r="B52" s="51"/>
      <c r="C52" s="9"/>
      <c r="D52" s="9"/>
      <c r="E52" s="122"/>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row>
    <row r="56" spans="2:11" s="144" customFormat="1" ht="15" customHeight="1" thickBot="1" x14ac:dyDescent="0.4">
      <c r="B56" s="207" t="s">
        <v>69</v>
      </c>
      <c r="C56" s="207"/>
      <c r="D56" s="202"/>
      <c r="E56" s="70"/>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5</v>
      </c>
      <c r="G69" s="268"/>
      <c r="H69" s="255"/>
      <c r="I69" s="269"/>
    </row>
    <row r="70" spans="2:9" ht="15" thickBot="1" x14ac:dyDescent="0.4">
      <c r="B70" s="40" t="s">
        <v>38</v>
      </c>
      <c r="C70" s="19"/>
      <c r="D70" s="19"/>
      <c r="E70" s="112" t="s">
        <v>5</v>
      </c>
      <c r="G70" s="270"/>
      <c r="H70" s="271"/>
      <c r="I70" s="272"/>
    </row>
    <row r="71" spans="2:9" x14ac:dyDescent="0.35">
      <c r="B71" s="146"/>
      <c r="C71" s="9"/>
      <c r="D71" s="9"/>
      <c r="E71" s="22"/>
    </row>
    <row r="72" spans="2:9" ht="15.75" customHeight="1" thickBot="1" x14ac:dyDescent="0.4">
      <c r="B72" s="210" t="s">
        <v>105</v>
      </c>
      <c r="C72" s="210"/>
      <c r="D72" s="210"/>
    </row>
    <row r="73" spans="2:9" ht="16.5" customHeight="1" x14ac:dyDescent="0.35">
      <c r="B73" s="61" t="s">
        <v>40</v>
      </c>
      <c r="C73" s="44"/>
      <c r="D73" s="44"/>
      <c r="E73" s="8" t="e">
        <f>'March 1-31, 2021 repayment'!E73-'April 1-30, 2021 repayment'!E57</f>
        <v>#VALUE!</v>
      </c>
      <c r="G73" s="265" t="s">
        <v>41</v>
      </c>
      <c r="H73" s="266"/>
      <c r="I73" s="267"/>
    </row>
    <row r="74" spans="2:9" ht="15" customHeight="1" x14ac:dyDescent="0.35">
      <c r="B74" s="283" t="s">
        <v>42</v>
      </c>
      <c r="C74" s="63"/>
      <c r="D74" s="63"/>
      <c r="E74" s="7"/>
      <c r="G74" s="268"/>
      <c r="H74" s="255"/>
      <c r="I74" s="269"/>
    </row>
    <row r="75" spans="2:9" ht="12.65" customHeight="1" x14ac:dyDescent="0.35">
      <c r="B75" s="283"/>
      <c r="C75" s="63"/>
      <c r="D75" s="63"/>
      <c r="E75" s="7"/>
      <c r="G75" s="268"/>
      <c r="H75" s="255"/>
      <c r="I75" s="269"/>
    </row>
    <row r="76" spans="2:9" x14ac:dyDescent="0.35">
      <c r="B76" s="283"/>
      <c r="C76" s="63"/>
      <c r="D76" s="63"/>
      <c r="E76" s="7"/>
      <c r="G76" s="268"/>
      <c r="H76" s="255"/>
      <c r="I76" s="269"/>
    </row>
    <row r="77" spans="2:9" ht="11.15" customHeight="1" x14ac:dyDescent="0.35">
      <c r="B77" s="283"/>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'March 1-31, 2021 repayment'!E79-'April 1-30, 2021 repayment'!E63</f>
        <v>#VALUE!</v>
      </c>
      <c r="G79" s="268"/>
      <c r="H79" s="255"/>
      <c r="I79" s="269"/>
    </row>
    <row r="80" spans="2:9" x14ac:dyDescent="0.35">
      <c r="B80" s="37" t="s">
        <v>5</v>
      </c>
      <c r="C80" s="9"/>
      <c r="D80" s="9"/>
      <c r="E80" s="4"/>
      <c r="G80" s="268"/>
      <c r="H80" s="255"/>
      <c r="I80" s="269"/>
    </row>
    <row r="81" spans="2:9" x14ac:dyDescent="0.35">
      <c r="B81" s="147" t="s">
        <v>44</v>
      </c>
      <c r="C81" s="9"/>
      <c r="D81" s="9"/>
      <c r="E81" s="5" t="e">
        <f>'March 1-31, 2021 repayment'!E81-'April 1-30, 2021 repayment'!E65</f>
        <v>#VALUE!</v>
      </c>
      <c r="G81" s="268"/>
      <c r="H81" s="255"/>
      <c r="I81" s="269"/>
    </row>
    <row r="82" spans="2:9" x14ac:dyDescent="0.35">
      <c r="B82" s="147"/>
      <c r="C82" s="9"/>
      <c r="D82" s="9"/>
      <c r="E82" s="4"/>
      <c r="G82" s="268"/>
      <c r="H82" s="255"/>
      <c r="I82" s="269"/>
    </row>
    <row r="83" spans="2:9" x14ac:dyDescent="0.35">
      <c r="B83" s="147" t="s">
        <v>45</v>
      </c>
      <c r="C83" s="9"/>
      <c r="D83" s="9"/>
      <c r="E83" s="5" t="e">
        <f>'March 1-31, 2021 repayment'!E83-'April 1-30, 2021 repayment'!E67</f>
        <v>#VALUE!</v>
      </c>
      <c r="G83" s="268"/>
      <c r="H83" s="255"/>
      <c r="I83" s="269"/>
    </row>
    <row r="84" spans="2:9" x14ac:dyDescent="0.35">
      <c r="B84" s="37" t="s">
        <v>5</v>
      </c>
      <c r="C84" s="9"/>
      <c r="D84" s="9"/>
      <c r="E84" s="4"/>
      <c r="G84" s="268"/>
      <c r="H84" s="255"/>
      <c r="I84" s="269"/>
    </row>
    <row r="85" spans="2:9" x14ac:dyDescent="0.35">
      <c r="B85" s="148" t="s">
        <v>37</v>
      </c>
      <c r="C85" s="9"/>
      <c r="D85" s="9"/>
      <c r="E85" s="5" t="e">
        <f>'March 1-31, 2021 repayment'!E85-'April 1-30, 2021 repayment'!E69</f>
        <v>#VALUE!</v>
      </c>
      <c r="G85" s="268"/>
      <c r="H85" s="255"/>
      <c r="I85" s="269"/>
    </row>
    <row r="86" spans="2:9" ht="15" thickBot="1" x14ac:dyDescent="0.4">
      <c r="B86" s="149" t="s">
        <v>38</v>
      </c>
      <c r="C86" s="19"/>
      <c r="D86" s="19"/>
      <c r="E86" s="6" t="e">
        <f>'March 1-31, 2021 repayment'!E86-'April 1-30, 2021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ChvB+++UWI4WVjI+fU2hZeMb5iK9pv/2hDbBO900pPSHBMdteZ1V878k76FUW3n0lZoaE/QwqpPHFuVVoqaepg==" saltValue="78SQ0C9rhMQdTWAQgndLXA==" spinCount="100000" sheet="1" objects="1" scenarios="1"/>
  <mergeCells count="13">
    <mergeCell ref="B1:E1"/>
    <mergeCell ref="C19:E20"/>
    <mergeCell ref="B10:E10"/>
    <mergeCell ref="C13:E14"/>
    <mergeCell ref="C15:E16"/>
    <mergeCell ref="C17:E18"/>
    <mergeCell ref="G73:I86"/>
    <mergeCell ref="B74:B77"/>
    <mergeCell ref="B89:I89"/>
    <mergeCell ref="G47:I48"/>
    <mergeCell ref="G50:I54"/>
    <mergeCell ref="G57:I70"/>
    <mergeCell ref="B58:B6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545A0-717D-4D51-A80A-198832F85A6C}">
  <dimension ref="B1:M89"/>
  <sheetViews>
    <sheetView showGridLines="0" topLeftCell="C23" zoomScale="80" zoomScaleNormal="80" workbookViewId="0">
      <selection activeCell="G23" sqref="G23"/>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84" t="s">
        <v>0</v>
      </c>
      <c r="C1" s="284"/>
      <c r="D1" s="284"/>
      <c r="E1" s="284"/>
      <c r="F1" s="223"/>
    </row>
    <row r="2" spans="2:7" ht="19" thickBot="1" x14ac:dyDescent="0.5">
      <c r="B2" s="162" t="s">
        <v>1</v>
      </c>
      <c r="C2" s="163">
        <v>44317</v>
      </c>
      <c r="D2" s="164" t="s">
        <v>2</v>
      </c>
      <c r="E2" s="165">
        <v>44347</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c r="F8" s="71"/>
    </row>
    <row r="9" spans="2:7" ht="20.149999999999999" customHeight="1" thickBot="1" x14ac:dyDescent="0.5">
      <c r="B9" s="21"/>
      <c r="C9" s="9"/>
      <c r="D9" s="9"/>
      <c r="E9" s="22"/>
      <c r="F9" s="71"/>
    </row>
    <row r="10" spans="2:7" ht="144" customHeight="1" thickBot="1" x14ac:dyDescent="0.5">
      <c r="B10" s="246" t="s">
        <v>95</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63" t="s">
        <v>5</v>
      </c>
      <c r="D17" s="263"/>
      <c r="E17" s="276"/>
    </row>
    <row r="18" spans="2:5" ht="14.5" customHeight="1" x14ac:dyDescent="0.35">
      <c r="B18" s="29"/>
      <c r="C18" s="263"/>
      <c r="D18" s="263"/>
      <c r="E18" s="276"/>
    </row>
    <row r="19" spans="2:5" ht="14.5" customHeight="1" x14ac:dyDescent="0.35">
      <c r="B19" s="29" t="s">
        <v>14</v>
      </c>
      <c r="C19" s="263" t="s">
        <v>5</v>
      </c>
      <c r="D19" s="263"/>
      <c r="E19" s="276"/>
    </row>
    <row r="20" spans="2:5" ht="14.5" customHeight="1" thickBot="1" x14ac:dyDescent="0.4">
      <c r="B20" s="30"/>
      <c r="C20" s="277"/>
      <c r="D20" s="277"/>
      <c r="E20" s="278"/>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124" t="s">
        <v>16</v>
      </c>
      <c r="C23" s="125"/>
      <c r="D23" s="125"/>
      <c r="E23" s="156" t="str">
        <f>'September 1-30, 2020 repayment'!E23</f>
        <v xml:space="preserve"> </v>
      </c>
    </row>
    <row r="24" spans="2:5" ht="14.5" customHeight="1" x14ac:dyDescent="0.35">
      <c r="B24" s="127"/>
      <c r="C24" s="22"/>
      <c r="D24" s="22"/>
      <c r="E24" s="128"/>
    </row>
    <row r="25" spans="2:5" ht="14.5" customHeight="1" x14ac:dyDescent="0.35">
      <c r="B25" s="127" t="s">
        <v>17</v>
      </c>
      <c r="C25" s="22"/>
      <c r="D25" s="22"/>
      <c r="E25" s="157" t="str">
        <f>'September 1-30, 2020 repayment'!E25</f>
        <v xml:space="preserve"> </v>
      </c>
    </row>
    <row r="26" spans="2:5" ht="14.5" customHeight="1" x14ac:dyDescent="0.35">
      <c r="B26" s="130" t="s">
        <v>21</v>
      </c>
      <c r="C26" s="22"/>
      <c r="D26" s="22"/>
      <c r="E26" s="128"/>
    </row>
    <row r="27" spans="2:5" ht="14.5" customHeight="1" x14ac:dyDescent="0.35">
      <c r="B27" s="127" t="s">
        <v>19</v>
      </c>
      <c r="C27" s="22"/>
      <c r="D27" s="22"/>
      <c r="E27" s="157" t="str">
        <f>'September 1-30, 2020 repayment'!E27</f>
        <v xml:space="preserve"> </v>
      </c>
    </row>
    <row r="28" spans="2:5" ht="14.5" customHeight="1" x14ac:dyDescent="0.35">
      <c r="B28" s="127"/>
      <c r="C28" s="22"/>
      <c r="D28" s="22"/>
      <c r="E28" s="128"/>
    </row>
    <row r="29" spans="2:5" ht="14.5" customHeight="1" x14ac:dyDescent="0.35">
      <c r="B29" s="127" t="s">
        <v>20</v>
      </c>
      <c r="C29" s="22"/>
      <c r="D29" s="22"/>
      <c r="E29" s="157" t="str">
        <f>'September 1-30, 2020 repayment'!E29</f>
        <v xml:space="preserve"> </v>
      </c>
    </row>
    <row r="30" spans="2:5" ht="14.5" customHeight="1" x14ac:dyDescent="0.35">
      <c r="B30" s="131" t="s">
        <v>21</v>
      </c>
      <c r="C30" s="22"/>
      <c r="D30" s="22"/>
      <c r="E30" s="128"/>
    </row>
    <row r="31" spans="2:5" ht="14.5" customHeight="1" x14ac:dyDescent="0.35">
      <c r="B31" s="132" t="s">
        <v>22</v>
      </c>
      <c r="C31" s="22"/>
      <c r="D31" s="22"/>
      <c r="E31" s="157" t="str">
        <f>'September 1-30, 2020 repayment'!E31</f>
        <v xml:space="preserve"> </v>
      </c>
    </row>
    <row r="32" spans="2:5" ht="14.5" customHeight="1" thickBot="1" x14ac:dyDescent="0.4">
      <c r="B32" s="133" t="s">
        <v>23</v>
      </c>
      <c r="C32" s="134"/>
      <c r="D32" s="134"/>
      <c r="E32" s="158" t="str">
        <f>'September 1-30, 2020 repayment'!E32</f>
        <v xml:space="preserve"> </v>
      </c>
    </row>
    <row r="33" spans="2:13" s="54" customFormat="1" ht="14.5" customHeight="1" x14ac:dyDescent="0.35">
      <c r="B33" s="42"/>
      <c r="C33" s="43"/>
      <c r="D33" s="43"/>
      <c r="E33" s="43"/>
    </row>
    <row r="34" spans="2:13" ht="14.5" customHeight="1" thickBot="1" x14ac:dyDescent="0.4">
      <c r="B34" s="204" t="s">
        <v>70</v>
      </c>
      <c r="C34" s="204"/>
      <c r="D34" s="204"/>
      <c r="E34" s="204"/>
      <c r="F34" s="204"/>
      <c r="G34" s="54"/>
    </row>
    <row r="35" spans="2:13" ht="2" customHeight="1" x14ac:dyDescent="0.35">
      <c r="B35" s="212" t="s">
        <v>102</v>
      </c>
      <c r="C35" s="213"/>
      <c r="D35" s="213"/>
      <c r="E35" s="214"/>
      <c r="G35" s="54"/>
    </row>
    <row r="36" spans="2:13" ht="2" customHeight="1" x14ac:dyDescent="0.35">
      <c r="B36" s="215" t="s">
        <v>48</v>
      </c>
      <c r="C36" s="216"/>
      <c r="D36" s="216"/>
      <c r="E36" s="217" t="s">
        <v>99</v>
      </c>
      <c r="G36" s="54"/>
    </row>
    <row r="37" spans="2:13" ht="2" customHeight="1" x14ac:dyDescent="0.35">
      <c r="B37" s="215" t="s">
        <v>49</v>
      </c>
      <c r="C37" s="216"/>
      <c r="D37" s="216"/>
      <c r="E37" s="217" t="s">
        <v>99</v>
      </c>
      <c r="G37" s="54"/>
    </row>
    <row r="38" spans="2:13" ht="2" customHeight="1" x14ac:dyDescent="0.35">
      <c r="B38" s="215" t="s">
        <v>50</v>
      </c>
      <c r="C38" s="216"/>
      <c r="D38" s="216"/>
      <c r="E38" s="217" t="s">
        <v>99</v>
      </c>
      <c r="G38" s="54"/>
    </row>
    <row r="39" spans="2:13" ht="2" customHeight="1" x14ac:dyDescent="0.35">
      <c r="B39" s="218" t="s">
        <v>51</v>
      </c>
      <c r="C39" s="216"/>
      <c r="D39" s="216"/>
      <c r="E39" s="217" t="s">
        <v>99</v>
      </c>
      <c r="G39" s="54"/>
    </row>
    <row r="40" spans="2:13" ht="14.5" customHeight="1" x14ac:dyDescent="0.35">
      <c r="B40" s="48"/>
      <c r="C40" s="9"/>
      <c r="D40" s="9"/>
      <c r="E40" s="122"/>
      <c r="G40" s="54"/>
    </row>
    <row r="41" spans="2:13" ht="14.5" customHeight="1" x14ac:dyDescent="0.35">
      <c r="B41" s="48" t="s">
        <v>25</v>
      </c>
      <c r="C41" s="9"/>
      <c r="D41" s="9"/>
      <c r="E41" s="108" t="s">
        <v>5</v>
      </c>
      <c r="G41" s="138" t="s">
        <v>5</v>
      </c>
      <c r="M41" s="138" t="s">
        <v>5</v>
      </c>
    </row>
    <row r="42" spans="2:13" ht="14.5" customHeight="1" x14ac:dyDescent="0.35">
      <c r="B42" s="159" t="s">
        <v>26</v>
      </c>
      <c r="C42" s="9"/>
      <c r="D42" s="9"/>
      <c r="E42" s="108" t="s">
        <v>5</v>
      </c>
      <c r="G42" s="138"/>
      <c r="M42" s="138"/>
    </row>
    <row r="43" spans="2:13" ht="14.5" customHeight="1" x14ac:dyDescent="0.35">
      <c r="B43" s="159" t="s">
        <v>27</v>
      </c>
      <c r="C43" s="9"/>
      <c r="D43" s="9"/>
      <c r="E43" s="108" t="s">
        <v>5</v>
      </c>
      <c r="G43" s="138"/>
      <c r="M43" s="138"/>
    </row>
    <row r="44" spans="2:13" ht="14.5" customHeight="1" x14ac:dyDescent="0.35">
      <c r="B44" s="48"/>
      <c r="C44" s="9"/>
      <c r="D44" s="9"/>
      <c r="E44" s="4"/>
      <c r="G44" s="138"/>
      <c r="M44" s="138"/>
    </row>
    <row r="45" spans="2:13" ht="14.5" customHeight="1" x14ac:dyDescent="0.35">
      <c r="B45" s="139" t="s">
        <v>28</v>
      </c>
      <c r="C45" s="9"/>
      <c r="D45" s="9"/>
      <c r="E45" s="108" t="s">
        <v>5</v>
      </c>
      <c r="G45" s="138"/>
      <c r="M45" s="138"/>
    </row>
    <row r="46" spans="2:13" ht="14.5" customHeight="1" thickBot="1" x14ac:dyDescent="0.4">
      <c r="B46" s="160" t="s">
        <v>26</v>
      </c>
      <c r="C46" s="9"/>
      <c r="D46" s="9"/>
      <c r="E46" s="108" t="s">
        <v>5</v>
      </c>
    </row>
    <row r="47" spans="2:13" ht="14.5" customHeight="1" x14ac:dyDescent="0.35">
      <c r="B47" s="161" t="s">
        <v>27</v>
      </c>
      <c r="C47" s="9"/>
      <c r="D47" s="9"/>
      <c r="E47" s="108" t="s">
        <v>5</v>
      </c>
      <c r="G47" s="265" t="s">
        <v>91</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t="s">
        <v>5</v>
      </c>
      <c r="G50" s="265" t="s">
        <v>29</v>
      </c>
      <c r="H50" s="266"/>
      <c r="I50" s="267"/>
    </row>
    <row r="51" spans="2:11" ht="14" customHeight="1" x14ac:dyDescent="0.35">
      <c r="B51" s="51" t="s">
        <v>88</v>
      </c>
      <c r="C51" s="9"/>
      <c r="D51" s="9"/>
      <c r="E51" s="108"/>
      <c r="G51" s="268"/>
      <c r="H51" s="255"/>
      <c r="I51" s="269"/>
    </row>
    <row r="52" spans="2:11" x14ac:dyDescent="0.35">
      <c r="B52" s="51"/>
      <c r="C52" s="9"/>
      <c r="D52" s="9"/>
      <c r="E52" s="122"/>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row>
    <row r="56" spans="2:11" s="144" customFormat="1" ht="15" customHeight="1" thickBot="1" x14ac:dyDescent="0.4">
      <c r="B56" s="207" t="s">
        <v>71</v>
      </c>
      <c r="C56" s="207"/>
      <c r="D56" s="202"/>
      <c r="E56" s="70"/>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5</v>
      </c>
      <c r="G69" s="268"/>
      <c r="H69" s="255"/>
      <c r="I69" s="269"/>
    </row>
    <row r="70" spans="2:9" ht="15" thickBot="1" x14ac:dyDescent="0.4">
      <c r="B70" s="40" t="s">
        <v>38</v>
      </c>
      <c r="C70" s="19"/>
      <c r="D70" s="19"/>
      <c r="E70" s="112" t="s">
        <v>5</v>
      </c>
      <c r="G70" s="270"/>
      <c r="H70" s="271"/>
      <c r="I70" s="272"/>
    </row>
    <row r="71" spans="2:9" x14ac:dyDescent="0.35">
      <c r="B71" s="146"/>
      <c r="C71" s="9"/>
      <c r="D71" s="9"/>
      <c r="E71" s="22"/>
    </row>
    <row r="72" spans="2:9" ht="15.75" customHeight="1" thickBot="1" x14ac:dyDescent="0.4">
      <c r="B72" s="210" t="s">
        <v>105</v>
      </c>
      <c r="C72" s="210"/>
      <c r="D72" s="210"/>
    </row>
    <row r="73" spans="2:9" ht="16.5" customHeight="1" x14ac:dyDescent="0.35">
      <c r="B73" s="61" t="s">
        <v>40</v>
      </c>
      <c r="C73" s="44"/>
      <c r="D73" s="44"/>
      <c r="E73" s="8" t="e">
        <f>'April 1-30, 2021 repayment'!E73-'May 1-31, 2021 repayment'!E57</f>
        <v>#VALUE!</v>
      </c>
      <c r="G73" s="265" t="s">
        <v>41</v>
      </c>
      <c r="H73" s="266"/>
      <c r="I73" s="267"/>
    </row>
    <row r="74" spans="2:9" ht="15" customHeight="1" x14ac:dyDescent="0.35">
      <c r="B74" s="283" t="s">
        <v>42</v>
      </c>
      <c r="C74" s="63"/>
      <c r="D74" s="63"/>
      <c r="E74" s="7"/>
      <c r="G74" s="268"/>
      <c r="H74" s="255"/>
      <c r="I74" s="269"/>
    </row>
    <row r="75" spans="2:9" ht="12.65" customHeight="1" x14ac:dyDescent="0.35">
      <c r="B75" s="283"/>
      <c r="C75" s="63"/>
      <c r="D75" s="63"/>
      <c r="E75" s="7"/>
      <c r="G75" s="268"/>
      <c r="H75" s="255"/>
      <c r="I75" s="269"/>
    </row>
    <row r="76" spans="2:9" x14ac:dyDescent="0.35">
      <c r="B76" s="283"/>
      <c r="C76" s="63"/>
      <c r="D76" s="63"/>
      <c r="E76" s="7"/>
      <c r="G76" s="268"/>
      <c r="H76" s="255"/>
      <c r="I76" s="269"/>
    </row>
    <row r="77" spans="2:9" ht="11.15" customHeight="1" x14ac:dyDescent="0.35">
      <c r="B77" s="283"/>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'April 1-30, 2021 repayment'!E79-'May 1-31, 2021 repayment'!E63</f>
        <v>#VALUE!</v>
      </c>
      <c r="G79" s="268"/>
      <c r="H79" s="255"/>
      <c r="I79" s="269"/>
    </row>
    <row r="80" spans="2:9" x14ac:dyDescent="0.35">
      <c r="B80" s="37" t="s">
        <v>5</v>
      </c>
      <c r="C80" s="9"/>
      <c r="D80" s="9"/>
      <c r="E80" s="4"/>
      <c r="G80" s="268"/>
      <c r="H80" s="255"/>
      <c r="I80" s="269"/>
    </row>
    <row r="81" spans="2:9" x14ac:dyDescent="0.35">
      <c r="B81" s="147" t="s">
        <v>44</v>
      </c>
      <c r="C81" s="9"/>
      <c r="D81" s="9"/>
      <c r="E81" s="5" t="e">
        <f>'April 1-30, 2021 repayment'!E81-'May 1-31, 2021 repayment'!E65</f>
        <v>#VALUE!</v>
      </c>
      <c r="G81" s="268"/>
      <c r="H81" s="255"/>
      <c r="I81" s="269"/>
    </row>
    <row r="82" spans="2:9" x14ac:dyDescent="0.35">
      <c r="B82" s="147"/>
      <c r="C82" s="9"/>
      <c r="D82" s="9"/>
      <c r="E82" s="4"/>
      <c r="G82" s="268"/>
      <c r="H82" s="255"/>
      <c r="I82" s="269"/>
    </row>
    <row r="83" spans="2:9" x14ac:dyDescent="0.35">
      <c r="B83" s="147" t="s">
        <v>45</v>
      </c>
      <c r="C83" s="9"/>
      <c r="D83" s="9"/>
      <c r="E83" s="5" t="e">
        <f>'April 1-30, 2021 repayment'!E83-'May 1-31, 2021 repayment'!E67</f>
        <v>#VALUE!</v>
      </c>
      <c r="G83" s="268"/>
      <c r="H83" s="255"/>
      <c r="I83" s="269"/>
    </row>
    <row r="84" spans="2:9" x14ac:dyDescent="0.35">
      <c r="B84" s="37" t="s">
        <v>5</v>
      </c>
      <c r="C84" s="9"/>
      <c r="D84" s="9"/>
      <c r="E84" s="4"/>
      <c r="G84" s="268"/>
      <c r="H84" s="255"/>
      <c r="I84" s="269"/>
    </row>
    <row r="85" spans="2:9" x14ac:dyDescent="0.35">
      <c r="B85" s="148" t="s">
        <v>37</v>
      </c>
      <c r="C85" s="9"/>
      <c r="D85" s="9"/>
      <c r="E85" s="5" t="e">
        <f>'April 1-30, 2021 repayment'!E85-'May 1-31, 2021 repayment'!E69</f>
        <v>#VALUE!</v>
      </c>
      <c r="G85" s="268"/>
      <c r="H85" s="255"/>
      <c r="I85" s="269"/>
    </row>
    <row r="86" spans="2:9" ht="15" thickBot="1" x14ac:dyDescent="0.4">
      <c r="B86" s="149" t="s">
        <v>38</v>
      </c>
      <c r="C86" s="19"/>
      <c r="D86" s="19"/>
      <c r="E86" s="6" t="e">
        <f>'April 1-30, 2021 repayment'!E86-'May 1-31, 2021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xHPzL1OotO+2KlXKqVXLl4N+HIAxJAf2qNmy2ww7/msXXvsiKczuuh33ACxcmV+nun0rKGKDL8k0oJR4kj580Q==" saltValue="1useVeO/Ay7/eb9dnogvFg==" spinCount="100000" sheet="1" objects="1" scenarios="1"/>
  <mergeCells count="13">
    <mergeCell ref="B1:E1"/>
    <mergeCell ref="C17:E18"/>
    <mergeCell ref="G73:I86"/>
    <mergeCell ref="B74:B77"/>
    <mergeCell ref="C19:E20"/>
    <mergeCell ref="B10:E10"/>
    <mergeCell ref="C13:E14"/>
    <mergeCell ref="C15:E16"/>
    <mergeCell ref="B89:I89"/>
    <mergeCell ref="G47:I48"/>
    <mergeCell ref="G50:I54"/>
    <mergeCell ref="G57:I70"/>
    <mergeCell ref="B58:B6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8EFC-EC62-457D-821F-B41406228408}">
  <dimension ref="B1:M89"/>
  <sheetViews>
    <sheetView showGridLines="0" topLeftCell="A11" zoomScale="80" zoomScaleNormal="80" workbookViewId="0">
      <selection activeCell="E25" sqref="E25"/>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84" t="s">
        <v>0</v>
      </c>
      <c r="C1" s="284"/>
      <c r="D1" s="284"/>
      <c r="E1" s="284"/>
      <c r="F1" s="223"/>
    </row>
    <row r="2" spans="2:7" ht="19" thickBot="1" x14ac:dyDescent="0.5">
      <c r="B2" s="162" t="s">
        <v>1</v>
      </c>
      <c r="C2" s="163">
        <v>44348</v>
      </c>
      <c r="D2" s="164" t="s">
        <v>2</v>
      </c>
      <c r="E2" s="165">
        <v>44365</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c r="F8" s="71"/>
    </row>
    <row r="9" spans="2:7" ht="20.149999999999999" customHeight="1" thickBot="1" x14ac:dyDescent="0.5">
      <c r="B9" s="21"/>
      <c r="C9" s="9"/>
      <c r="D9" s="9"/>
      <c r="E9" s="22"/>
      <c r="F9" s="71"/>
    </row>
    <row r="10" spans="2:7" ht="143" customHeight="1" thickBot="1" x14ac:dyDescent="0.5">
      <c r="B10" s="246" t="s">
        <v>95</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63" t="s">
        <v>5</v>
      </c>
      <c r="D17" s="263"/>
      <c r="E17" s="276"/>
    </row>
    <row r="18" spans="2:5" ht="14.5" customHeight="1" x14ac:dyDescent="0.35">
      <c r="B18" s="29"/>
      <c r="C18" s="263"/>
      <c r="D18" s="263"/>
      <c r="E18" s="276"/>
    </row>
    <row r="19" spans="2:5" ht="14.5" customHeight="1" x14ac:dyDescent="0.35">
      <c r="B19" s="29" t="s">
        <v>14</v>
      </c>
      <c r="C19" s="263" t="s">
        <v>5</v>
      </c>
      <c r="D19" s="263"/>
      <c r="E19" s="276"/>
    </row>
    <row r="20" spans="2:5" ht="14.5" customHeight="1" thickBot="1" x14ac:dyDescent="0.4">
      <c r="B20" s="30"/>
      <c r="C20" s="277"/>
      <c r="D20" s="277"/>
      <c r="E20" s="278"/>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124" t="s">
        <v>16</v>
      </c>
      <c r="C23" s="125"/>
      <c r="D23" s="125"/>
      <c r="E23" s="156" t="str">
        <f>'September 1-30, 2020 repayment'!E23</f>
        <v xml:space="preserve"> </v>
      </c>
    </row>
    <row r="24" spans="2:5" ht="14.5" customHeight="1" x14ac:dyDescent="0.35">
      <c r="B24" s="127"/>
      <c r="C24" s="22"/>
      <c r="D24" s="22"/>
      <c r="E24" s="128"/>
    </row>
    <row r="25" spans="2:5" ht="14.5" customHeight="1" x14ac:dyDescent="0.35">
      <c r="B25" s="127" t="s">
        <v>17</v>
      </c>
      <c r="C25" s="22"/>
      <c r="D25" s="22"/>
      <c r="E25" s="157" t="str">
        <f>'September 1-30, 2020 repayment'!E25</f>
        <v xml:space="preserve"> </v>
      </c>
    </row>
    <row r="26" spans="2:5" ht="14.5" customHeight="1" x14ac:dyDescent="0.35">
      <c r="B26" s="130" t="s">
        <v>21</v>
      </c>
      <c r="C26" s="22"/>
      <c r="D26" s="22"/>
      <c r="E26" s="128"/>
    </row>
    <row r="27" spans="2:5" ht="14.5" customHeight="1" x14ac:dyDescent="0.35">
      <c r="B27" s="127" t="s">
        <v>19</v>
      </c>
      <c r="C27" s="22"/>
      <c r="D27" s="22"/>
      <c r="E27" s="157" t="str">
        <f>'September 1-30, 2020 repayment'!E27</f>
        <v xml:space="preserve"> </v>
      </c>
    </row>
    <row r="28" spans="2:5" ht="14.5" customHeight="1" x14ac:dyDescent="0.35">
      <c r="B28" s="127"/>
      <c r="C28" s="22"/>
      <c r="D28" s="22"/>
      <c r="E28" s="128"/>
    </row>
    <row r="29" spans="2:5" ht="14.5" customHeight="1" x14ac:dyDescent="0.35">
      <c r="B29" s="127" t="s">
        <v>20</v>
      </c>
      <c r="C29" s="22"/>
      <c r="D29" s="22"/>
      <c r="E29" s="157" t="str">
        <f>'September 1-30, 2020 repayment'!E29</f>
        <v xml:space="preserve"> </v>
      </c>
    </row>
    <row r="30" spans="2:5" ht="14.5" customHeight="1" x14ac:dyDescent="0.35">
      <c r="B30" s="131" t="s">
        <v>21</v>
      </c>
      <c r="C30" s="22"/>
      <c r="D30" s="22"/>
      <c r="E30" s="128"/>
    </row>
    <row r="31" spans="2:5" ht="14.5" customHeight="1" x14ac:dyDescent="0.35">
      <c r="B31" s="132" t="s">
        <v>22</v>
      </c>
      <c r="C31" s="22"/>
      <c r="D31" s="22"/>
      <c r="E31" s="157" t="str">
        <f>'September 1-30, 2020 repayment'!E31</f>
        <v xml:space="preserve"> </v>
      </c>
    </row>
    <row r="32" spans="2:5" ht="14.5" customHeight="1" thickBot="1" x14ac:dyDescent="0.4">
      <c r="B32" s="133" t="s">
        <v>23</v>
      </c>
      <c r="C32" s="134"/>
      <c r="D32" s="134"/>
      <c r="E32" s="158" t="str">
        <f>'September 1-30, 2020 repayment'!E32</f>
        <v xml:space="preserve"> </v>
      </c>
    </row>
    <row r="33" spans="2:13" s="54" customFormat="1" ht="14.5" customHeight="1" x14ac:dyDescent="0.35">
      <c r="B33" s="42"/>
      <c r="C33" s="43"/>
      <c r="D33" s="43"/>
      <c r="E33" s="43"/>
    </row>
    <row r="34" spans="2:13" ht="14.5" customHeight="1" thickBot="1" x14ac:dyDescent="0.4">
      <c r="B34" s="204" t="s">
        <v>72</v>
      </c>
      <c r="C34" s="204"/>
      <c r="D34" s="204"/>
      <c r="E34" s="204"/>
      <c r="F34" s="204"/>
      <c r="G34" s="54"/>
    </row>
    <row r="35" spans="2:13" ht="2" customHeight="1" x14ac:dyDescent="0.35">
      <c r="B35" s="212" t="s">
        <v>102</v>
      </c>
      <c r="C35" s="213"/>
      <c r="D35" s="213"/>
      <c r="E35" s="214"/>
      <c r="G35" s="54"/>
    </row>
    <row r="36" spans="2:13" ht="2" customHeight="1" x14ac:dyDescent="0.35">
      <c r="B36" s="215" t="s">
        <v>48</v>
      </c>
      <c r="C36" s="216"/>
      <c r="D36" s="216"/>
      <c r="E36" s="217" t="s">
        <v>99</v>
      </c>
      <c r="G36" s="54"/>
    </row>
    <row r="37" spans="2:13" ht="2" customHeight="1" x14ac:dyDescent="0.35">
      <c r="B37" s="215" t="s">
        <v>49</v>
      </c>
      <c r="C37" s="216"/>
      <c r="D37" s="216"/>
      <c r="E37" s="217" t="s">
        <v>99</v>
      </c>
      <c r="G37" s="54"/>
    </row>
    <row r="38" spans="2:13" ht="2" customHeight="1" x14ac:dyDescent="0.35">
      <c r="B38" s="215" t="s">
        <v>50</v>
      </c>
      <c r="C38" s="216"/>
      <c r="D38" s="216"/>
      <c r="E38" s="217" t="s">
        <v>99</v>
      </c>
      <c r="G38" s="54"/>
    </row>
    <row r="39" spans="2:13" ht="2" customHeight="1" x14ac:dyDescent="0.35">
      <c r="B39" s="218" t="s">
        <v>51</v>
      </c>
      <c r="C39" s="216"/>
      <c r="D39" s="216"/>
      <c r="E39" s="217" t="s">
        <v>99</v>
      </c>
      <c r="G39" s="54"/>
    </row>
    <row r="40" spans="2:13" ht="14.5" customHeight="1" x14ac:dyDescent="0.35">
      <c r="B40" s="48"/>
      <c r="C40" s="9"/>
      <c r="D40" s="9"/>
      <c r="E40" s="122"/>
      <c r="G40" s="54"/>
    </row>
    <row r="41" spans="2:13" ht="14.5" customHeight="1" x14ac:dyDescent="0.35">
      <c r="B41" s="48" t="s">
        <v>25</v>
      </c>
      <c r="C41" s="9"/>
      <c r="D41" s="9"/>
      <c r="E41" s="108" t="s">
        <v>5</v>
      </c>
      <c r="G41" s="138" t="s">
        <v>5</v>
      </c>
      <c r="M41" s="138" t="s">
        <v>5</v>
      </c>
    </row>
    <row r="42" spans="2:13" ht="14.5" customHeight="1" x14ac:dyDescent="0.35">
      <c r="B42" s="159" t="s">
        <v>26</v>
      </c>
      <c r="C42" s="9"/>
      <c r="D42" s="9"/>
      <c r="E42" s="108" t="s">
        <v>5</v>
      </c>
      <c r="G42" s="138"/>
      <c r="M42" s="138"/>
    </row>
    <row r="43" spans="2:13" ht="14.5" customHeight="1" x14ac:dyDescent="0.35">
      <c r="B43" s="159" t="s">
        <v>27</v>
      </c>
      <c r="C43" s="9"/>
      <c r="D43" s="9"/>
      <c r="E43" s="108" t="s">
        <v>5</v>
      </c>
      <c r="G43" s="138"/>
      <c r="M43" s="138"/>
    </row>
    <row r="44" spans="2:13" ht="14.5" customHeight="1" x14ac:dyDescent="0.35">
      <c r="B44" s="48"/>
      <c r="C44" s="9"/>
      <c r="D44" s="9"/>
      <c r="E44" s="4"/>
      <c r="G44" s="138"/>
      <c r="M44" s="138"/>
    </row>
    <row r="45" spans="2:13" ht="14.5" customHeight="1" x14ac:dyDescent="0.35">
      <c r="B45" s="139" t="s">
        <v>28</v>
      </c>
      <c r="C45" s="9"/>
      <c r="D45" s="9"/>
      <c r="E45" s="108" t="s">
        <v>5</v>
      </c>
      <c r="G45" s="138"/>
      <c r="M45" s="138"/>
    </row>
    <row r="46" spans="2:13" ht="14.5" customHeight="1" thickBot="1" x14ac:dyDescent="0.4">
      <c r="B46" s="160" t="s">
        <v>26</v>
      </c>
      <c r="C46" s="9"/>
      <c r="D46" s="9"/>
      <c r="E46" s="108" t="s">
        <v>5</v>
      </c>
    </row>
    <row r="47" spans="2:13" ht="14.5" customHeight="1" x14ac:dyDescent="0.35">
      <c r="B47" s="161" t="s">
        <v>27</v>
      </c>
      <c r="C47" s="9"/>
      <c r="D47" s="9"/>
      <c r="E47" s="108" t="s">
        <v>5</v>
      </c>
      <c r="G47" s="265" t="s">
        <v>91</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t="s">
        <v>5</v>
      </c>
      <c r="G50" s="265" t="s">
        <v>29</v>
      </c>
      <c r="H50" s="266"/>
      <c r="I50" s="267"/>
    </row>
    <row r="51" spans="2:11" ht="14" customHeight="1" x14ac:dyDescent="0.35">
      <c r="B51" s="51" t="s">
        <v>88</v>
      </c>
      <c r="C51" s="9"/>
      <c r="D51" s="9"/>
      <c r="E51" s="108"/>
      <c r="G51" s="268"/>
      <c r="H51" s="255"/>
      <c r="I51" s="269"/>
    </row>
    <row r="52" spans="2:11" x14ac:dyDescent="0.35">
      <c r="B52" s="51"/>
      <c r="C52" s="9"/>
      <c r="D52" s="9"/>
      <c r="E52" s="122"/>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row>
    <row r="56" spans="2:11" s="144" customFormat="1" ht="15" customHeight="1" thickBot="1" x14ac:dyDescent="0.4">
      <c r="B56" s="207" t="s">
        <v>73</v>
      </c>
      <c r="C56" s="207"/>
      <c r="D56" s="202"/>
      <c r="E56" s="70"/>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5</v>
      </c>
      <c r="G69" s="268"/>
      <c r="H69" s="255"/>
      <c r="I69" s="269"/>
    </row>
    <row r="70" spans="2:9" ht="15" thickBot="1" x14ac:dyDescent="0.4">
      <c r="B70" s="40" t="s">
        <v>38</v>
      </c>
      <c r="C70" s="19"/>
      <c r="D70" s="19"/>
      <c r="E70" s="112" t="s">
        <v>5</v>
      </c>
      <c r="G70" s="270"/>
      <c r="H70" s="271"/>
      <c r="I70" s="272"/>
    </row>
    <row r="71" spans="2:9" x14ac:dyDescent="0.35">
      <c r="B71" s="146"/>
      <c r="C71" s="9"/>
      <c r="D71" s="9"/>
      <c r="E71" s="22"/>
    </row>
    <row r="72" spans="2:9" ht="15.75" customHeight="1" thickBot="1" x14ac:dyDescent="0.4">
      <c r="B72" s="210" t="s">
        <v>105</v>
      </c>
      <c r="C72" s="210"/>
      <c r="D72" s="210"/>
    </row>
    <row r="73" spans="2:9" ht="16.5" customHeight="1" x14ac:dyDescent="0.35">
      <c r="B73" s="61" t="s">
        <v>40</v>
      </c>
      <c r="C73" s="44"/>
      <c r="D73" s="44"/>
      <c r="E73" s="8" t="e">
        <f>'May 1-31, 2021 repayment'!E73-'June 1-18, 2021 repayment'!E57</f>
        <v>#VALUE!</v>
      </c>
      <c r="G73" s="265" t="s">
        <v>41</v>
      </c>
      <c r="H73" s="266"/>
      <c r="I73" s="267"/>
    </row>
    <row r="74" spans="2:9" ht="15" customHeight="1" x14ac:dyDescent="0.35">
      <c r="B74" s="283" t="s">
        <v>42</v>
      </c>
      <c r="C74" s="63"/>
      <c r="D74" s="63"/>
      <c r="E74" s="7"/>
      <c r="G74" s="268"/>
      <c r="H74" s="255"/>
      <c r="I74" s="269"/>
    </row>
    <row r="75" spans="2:9" ht="12.65" customHeight="1" x14ac:dyDescent="0.35">
      <c r="B75" s="283"/>
      <c r="C75" s="63"/>
      <c r="D75" s="63"/>
      <c r="E75" s="7"/>
      <c r="G75" s="268"/>
      <c r="H75" s="255"/>
      <c r="I75" s="269"/>
    </row>
    <row r="76" spans="2:9" x14ac:dyDescent="0.35">
      <c r="B76" s="283"/>
      <c r="C76" s="63"/>
      <c r="D76" s="63"/>
      <c r="E76" s="7"/>
      <c r="G76" s="268"/>
      <c r="H76" s="255"/>
      <c r="I76" s="269"/>
    </row>
    <row r="77" spans="2:9" ht="11.15" customHeight="1" x14ac:dyDescent="0.35">
      <c r="B77" s="283"/>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'May 1-31, 2021 repayment'!E79-'June 1-18, 2021 repayment'!E63</f>
        <v>#VALUE!</v>
      </c>
      <c r="G79" s="268"/>
      <c r="H79" s="255"/>
      <c r="I79" s="269"/>
    </row>
    <row r="80" spans="2:9" x14ac:dyDescent="0.35">
      <c r="B80" s="37" t="s">
        <v>5</v>
      </c>
      <c r="C80" s="9"/>
      <c r="D80" s="9"/>
      <c r="E80" s="4"/>
      <c r="G80" s="268"/>
      <c r="H80" s="255"/>
      <c r="I80" s="269"/>
    </row>
    <row r="81" spans="2:9" x14ac:dyDescent="0.35">
      <c r="B81" s="147" t="s">
        <v>44</v>
      </c>
      <c r="C81" s="9"/>
      <c r="D81" s="9"/>
      <c r="E81" s="5" t="e">
        <f>'May 1-31, 2021 repayment'!E81-'June 1-18, 2021 repayment'!E65</f>
        <v>#VALUE!</v>
      </c>
      <c r="G81" s="268"/>
      <c r="H81" s="255"/>
      <c r="I81" s="269"/>
    </row>
    <row r="82" spans="2:9" x14ac:dyDescent="0.35">
      <c r="B82" s="147"/>
      <c r="C82" s="9"/>
      <c r="D82" s="9"/>
      <c r="E82" s="4"/>
      <c r="G82" s="268"/>
      <c r="H82" s="255"/>
      <c r="I82" s="269"/>
    </row>
    <row r="83" spans="2:9" x14ac:dyDescent="0.35">
      <c r="B83" s="147" t="s">
        <v>45</v>
      </c>
      <c r="C83" s="9"/>
      <c r="D83" s="9"/>
      <c r="E83" s="5" t="e">
        <f>'May 1-31, 2021 repayment'!E83-'June 1-18, 2021 repayment'!E67</f>
        <v>#VALUE!</v>
      </c>
      <c r="G83" s="268"/>
      <c r="H83" s="255"/>
      <c r="I83" s="269"/>
    </row>
    <row r="84" spans="2:9" x14ac:dyDescent="0.35">
      <c r="B84" s="37" t="s">
        <v>5</v>
      </c>
      <c r="C84" s="9"/>
      <c r="D84" s="9"/>
      <c r="E84" s="4"/>
      <c r="G84" s="268"/>
      <c r="H84" s="255"/>
      <c r="I84" s="269"/>
    </row>
    <row r="85" spans="2:9" x14ac:dyDescent="0.35">
      <c r="B85" s="148" t="s">
        <v>37</v>
      </c>
      <c r="C85" s="9"/>
      <c r="D85" s="9"/>
      <c r="E85" s="5" t="e">
        <f>'May 1-31, 2021 repayment'!E85-'June 1-18, 2021 repayment'!E69</f>
        <v>#VALUE!</v>
      </c>
      <c r="G85" s="268"/>
      <c r="H85" s="255"/>
      <c r="I85" s="269"/>
    </row>
    <row r="86" spans="2:9" ht="15" thickBot="1" x14ac:dyDescent="0.4">
      <c r="B86" s="149" t="s">
        <v>38</v>
      </c>
      <c r="C86" s="19"/>
      <c r="D86" s="19"/>
      <c r="E86" s="6" t="e">
        <f>'May 1-31, 2021 repayment'!E86-'June 1-18, 2021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zmHJKu3LnAMVVyBHePHWTl/M5AcAUKs2xi/D5Oa6PBqmS97Wf2bofTIC8WgQzwJllaoW/RkNg2GpKU8isjBYcw==" saltValue="rXtiKaYi77ypWV41GbllMQ==" spinCount="100000" sheet="1" objects="1" scenarios="1"/>
  <mergeCells count="13">
    <mergeCell ref="B1:E1"/>
    <mergeCell ref="C19:E20"/>
    <mergeCell ref="B10:E10"/>
    <mergeCell ref="C13:E14"/>
    <mergeCell ref="C15:E16"/>
    <mergeCell ref="C17:E18"/>
    <mergeCell ref="G73:I86"/>
    <mergeCell ref="B74:B77"/>
    <mergeCell ref="B89:I89"/>
    <mergeCell ref="G47:I48"/>
    <mergeCell ref="G50:I54"/>
    <mergeCell ref="G57:I70"/>
    <mergeCell ref="B58:B6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82A84-2EF0-40A3-A7CB-C174CC13D0A5}">
  <dimension ref="B1:M113"/>
  <sheetViews>
    <sheetView showGridLines="0" tabSelected="1" topLeftCell="A31" zoomScale="80" zoomScaleNormal="80" workbookViewId="0">
      <selection activeCell="G57" sqref="G57:I82"/>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75" t="s">
        <v>74</v>
      </c>
      <c r="C1" s="275"/>
      <c r="D1" s="275"/>
      <c r="E1" s="275"/>
      <c r="F1" s="223"/>
    </row>
    <row r="2" spans="2:7" ht="19" thickBot="1" x14ac:dyDescent="0.5">
      <c r="B2" s="11" t="s">
        <v>75</v>
      </c>
      <c r="C2" s="12">
        <v>44001</v>
      </c>
      <c r="D2" s="13" t="s">
        <v>2</v>
      </c>
      <c r="E2" s="14">
        <v>44365</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t="s">
        <v>5</v>
      </c>
      <c r="F8" s="71"/>
    </row>
    <row r="9" spans="2:7" ht="20.149999999999999" customHeight="1" thickBot="1" x14ac:dyDescent="0.5">
      <c r="B9" s="21"/>
      <c r="C9" s="9"/>
      <c r="D9" s="9"/>
      <c r="E9" s="22"/>
      <c r="F9" s="71"/>
    </row>
    <row r="10" spans="2:7" ht="165.5" customHeight="1" thickBot="1" x14ac:dyDescent="0.5">
      <c r="B10" s="246" t="s">
        <v>95</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85" t="s">
        <v>5</v>
      </c>
      <c r="D17" s="286"/>
      <c r="E17" s="287"/>
    </row>
    <row r="18" spans="2:5" ht="14.5" customHeight="1" x14ac:dyDescent="0.35">
      <c r="B18" s="29"/>
      <c r="C18" s="291"/>
      <c r="D18" s="292"/>
      <c r="E18" s="293"/>
    </row>
    <row r="19" spans="2:5" ht="14.5" customHeight="1" x14ac:dyDescent="0.35">
      <c r="B19" s="29" t="s">
        <v>14</v>
      </c>
      <c r="C19" s="285" t="s">
        <v>5</v>
      </c>
      <c r="D19" s="286"/>
      <c r="E19" s="287"/>
    </row>
    <row r="20" spans="2:5" ht="14.5" customHeight="1" thickBot="1" x14ac:dyDescent="0.4">
      <c r="B20" s="30"/>
      <c r="C20" s="288"/>
      <c r="D20" s="289"/>
      <c r="E20" s="290"/>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34" t="s">
        <v>16</v>
      </c>
      <c r="C23" s="35"/>
      <c r="D23" s="35"/>
      <c r="E23" s="8" t="str">
        <f>'September 1-30, 2020 repayment'!E23</f>
        <v xml:space="preserve"> </v>
      </c>
    </row>
    <row r="24" spans="2:5" ht="14.5" customHeight="1" x14ac:dyDescent="0.35">
      <c r="B24" s="36"/>
      <c r="C24" s="22"/>
      <c r="D24" s="22"/>
      <c r="E24" s="4"/>
    </row>
    <row r="25" spans="2:5" ht="14.5" customHeight="1" x14ac:dyDescent="0.35">
      <c r="B25" s="36" t="s">
        <v>17</v>
      </c>
      <c r="C25" s="22"/>
      <c r="D25" s="22"/>
      <c r="E25" s="5" t="str">
        <f>'September 1-30, 2020 repayment'!E25</f>
        <v xml:space="preserve"> </v>
      </c>
    </row>
    <row r="26" spans="2:5" ht="14.5" customHeight="1" x14ac:dyDescent="0.35">
      <c r="B26" s="37" t="s">
        <v>21</v>
      </c>
      <c r="C26" s="22"/>
      <c r="D26" s="22"/>
      <c r="E26" s="4"/>
    </row>
    <row r="27" spans="2:5" ht="14.5" customHeight="1" x14ac:dyDescent="0.35">
      <c r="B27" s="36" t="s">
        <v>19</v>
      </c>
      <c r="C27" s="22"/>
      <c r="D27" s="22"/>
      <c r="E27" s="5" t="str">
        <f>'September 1-30, 2020 repayment'!E27</f>
        <v xml:space="preserve"> </v>
      </c>
    </row>
    <row r="28" spans="2:5" ht="14.5" customHeight="1" x14ac:dyDescent="0.35">
      <c r="B28" s="36"/>
      <c r="C28" s="22"/>
      <c r="D28" s="22"/>
      <c r="E28" s="4"/>
    </row>
    <row r="29" spans="2:5" ht="14.5" customHeight="1" x14ac:dyDescent="0.35">
      <c r="B29" s="36" t="s">
        <v>20</v>
      </c>
      <c r="C29" s="22"/>
      <c r="D29" s="22"/>
      <c r="E29" s="5" t="str">
        <f>'September 1-30, 2020 repayment'!E29</f>
        <v xml:space="preserve"> </v>
      </c>
    </row>
    <row r="30" spans="2:5" ht="14.5" customHeight="1" x14ac:dyDescent="0.35">
      <c r="B30" s="38" t="s">
        <v>21</v>
      </c>
      <c r="C30" s="22"/>
      <c r="D30" s="22"/>
      <c r="E30" s="4"/>
    </row>
    <row r="31" spans="2:5" ht="14.5" customHeight="1" x14ac:dyDescent="0.35">
      <c r="B31" s="39" t="s">
        <v>22</v>
      </c>
      <c r="C31" s="22"/>
      <c r="D31" s="22"/>
      <c r="E31" s="5" t="str">
        <f>'September 1-30, 2020 repayment'!E31</f>
        <v xml:space="preserve"> </v>
      </c>
    </row>
    <row r="32" spans="2:5" ht="14.5" customHeight="1" thickBot="1" x14ac:dyDescent="0.4">
      <c r="B32" s="40" t="s">
        <v>23</v>
      </c>
      <c r="C32" s="41"/>
      <c r="D32" s="41"/>
      <c r="E32" s="6" t="str">
        <f>'September 1-30, 2020 repayment'!E32</f>
        <v xml:space="preserve"> </v>
      </c>
    </row>
    <row r="33" spans="2:13" s="54" customFormat="1" ht="14.5" customHeight="1" x14ac:dyDescent="0.35">
      <c r="B33" s="42"/>
      <c r="C33" s="43"/>
      <c r="D33" s="43"/>
      <c r="E33" s="43"/>
      <c r="F33" s="144"/>
    </row>
    <row r="34" spans="2:13" ht="14.5" customHeight="1" thickBot="1" x14ac:dyDescent="0.4">
      <c r="B34" s="224" t="s">
        <v>76</v>
      </c>
      <c r="C34" s="204"/>
      <c r="D34" s="204"/>
      <c r="E34" s="204"/>
      <c r="F34" s="203"/>
      <c r="G34" s="54"/>
    </row>
    <row r="35" spans="2:13" ht="29" hidden="1" customHeight="1" x14ac:dyDescent="0.35">
      <c r="B35" s="136" t="s">
        <v>102</v>
      </c>
      <c r="C35" s="44"/>
      <c r="D35" s="44"/>
      <c r="E35" s="200" t="s">
        <v>5</v>
      </c>
      <c r="G35" s="54"/>
    </row>
    <row r="36" spans="2:13" hidden="1" x14ac:dyDescent="0.35">
      <c r="B36" s="46" t="s">
        <v>48</v>
      </c>
      <c r="C36" s="9"/>
      <c r="D36" s="9"/>
      <c r="E36" s="10" t="s">
        <v>99</v>
      </c>
      <c r="G36" s="54"/>
    </row>
    <row r="37" spans="2:13" hidden="1" x14ac:dyDescent="0.35">
      <c r="B37" s="46" t="s">
        <v>49</v>
      </c>
      <c r="C37" s="9"/>
      <c r="D37" s="9"/>
      <c r="E37" s="10" t="s">
        <v>99</v>
      </c>
      <c r="G37" s="54"/>
    </row>
    <row r="38" spans="2:13" hidden="1" x14ac:dyDescent="0.35">
      <c r="B38" s="46" t="s">
        <v>50</v>
      </c>
      <c r="C38" s="9"/>
      <c r="D38" s="9"/>
      <c r="E38" s="10" t="s">
        <v>99</v>
      </c>
      <c r="G38" s="54"/>
    </row>
    <row r="39" spans="2:13" hidden="1" x14ac:dyDescent="0.35">
      <c r="B39" s="47" t="s">
        <v>51</v>
      </c>
      <c r="C39" s="9"/>
      <c r="D39" s="9"/>
      <c r="E39" s="10" t="s">
        <v>99</v>
      </c>
      <c r="G39" s="54"/>
    </row>
    <row r="40" spans="2:13" ht="14.5" hidden="1" customHeight="1" x14ac:dyDescent="0.35">
      <c r="B40" s="48"/>
      <c r="C40" s="9"/>
      <c r="D40" s="9"/>
      <c r="E40" s="4"/>
      <c r="G40" s="54"/>
    </row>
    <row r="41" spans="2:13" ht="14.5" hidden="1" customHeight="1" x14ac:dyDescent="0.35">
      <c r="B41" s="48" t="s">
        <v>104</v>
      </c>
      <c r="C41" s="9"/>
      <c r="D41" s="9"/>
      <c r="E41" s="5" t="s">
        <v>99</v>
      </c>
      <c r="G41" s="138"/>
      <c r="M41" s="138" t="s">
        <v>5</v>
      </c>
    </row>
    <row r="42" spans="2:13" ht="14.5" hidden="1" customHeight="1" x14ac:dyDescent="0.35">
      <c r="B42" s="159" t="s">
        <v>26</v>
      </c>
      <c r="C42" s="9"/>
      <c r="D42" s="9"/>
      <c r="E42" s="5" t="s">
        <v>99</v>
      </c>
      <c r="G42" s="138"/>
      <c r="M42" s="138"/>
    </row>
    <row r="43" spans="2:13" ht="14.5" hidden="1" customHeight="1" x14ac:dyDescent="0.35">
      <c r="B43" s="159" t="s">
        <v>27</v>
      </c>
      <c r="C43" s="9"/>
      <c r="D43" s="9"/>
      <c r="E43" s="219" t="s">
        <v>99</v>
      </c>
      <c r="G43" s="138"/>
      <c r="M43" s="138"/>
    </row>
    <row r="44" spans="2:13" ht="14.5" customHeight="1" x14ac:dyDescent="0.35">
      <c r="B44" s="136"/>
      <c r="C44" s="44"/>
      <c r="D44" s="44"/>
      <c r="E44" s="221"/>
      <c r="G44" s="138"/>
      <c r="M44" s="138"/>
    </row>
    <row r="45" spans="2:13" ht="14.5" customHeight="1" x14ac:dyDescent="0.35">
      <c r="B45" s="139" t="s">
        <v>103</v>
      </c>
      <c r="C45" s="201"/>
      <c r="D45" s="9"/>
      <c r="E45" s="5">
        <f>SUM('June 1-18, 2021 repayment'!E45,'May 1-31, 2021 repayment'!E45,'April 1-30, 2021 repayment'!E45,'March 1-31, 2021 repayment'!E45,'February 1-28, 2021 repayment'!E45,'January 1-31, 2021 repayment'!E45,'December 1-31, 2020 repayment'!E45,'November 1-30, 2020 repayment'!E45,'October 1-31, 2020 repayment'!E45,'September 1-30, 2020 repayment'!E45,'August 1-31, 2020 repayment'!E45,'June 19-July 31, 2020 repayment'!E45)</f>
        <v>0</v>
      </c>
      <c r="G45" s="138"/>
      <c r="M45" s="138"/>
    </row>
    <row r="46" spans="2:13" ht="14.5" customHeight="1" thickBot="1" x14ac:dyDescent="0.4">
      <c r="B46" s="160" t="s">
        <v>26</v>
      </c>
      <c r="C46" s="9"/>
      <c r="D46" s="9"/>
      <c r="E46" s="5">
        <f>SUM('June 1-18, 2021 repayment'!E46,'May 1-31, 2021 repayment'!E46,'April 1-30, 2021 repayment'!E46,'March 1-31, 2021 repayment'!E46,'February 1-28, 2021 repayment'!E46,'January 1-31, 2021 repayment'!E46,'December 1-31, 2020 repayment'!E46,'November 1-30, 2020 repayment'!E46,'October 1-31, 2020 repayment'!E46,'September 1-30, 2020 repayment'!E46,'August 1-31, 2020 repayment'!E46,'June 19-July 31, 2020 repayment'!E46)</f>
        <v>0</v>
      </c>
    </row>
    <row r="47" spans="2:13" ht="14.5" customHeight="1" x14ac:dyDescent="0.35">
      <c r="B47" s="161" t="s">
        <v>27</v>
      </c>
      <c r="C47" s="9"/>
      <c r="D47" s="9"/>
      <c r="E47" s="5">
        <f>SUM('June 1-18, 2021 repayment'!E47,'May 1-31, 2021 repayment'!E47,'April 1-30, 2021 repayment'!E47,'March 1-31, 2021 repayment'!E47,'February 1-28, 2021 repayment'!E47,'January 1-31, 2021 repayment'!E47,'December 1-31, 2020 repayment'!E47,'November 1-30, 2020 repayment'!E47,'October 1-31, 2020 repayment'!E47,'September 1-30, 2020 repayment'!E47,'August 1-31, 2020 repayment'!E47,'June 19-July 31, 2020 repayment'!E47)</f>
        <v>0</v>
      </c>
      <c r="G47" s="265" t="s">
        <v>91</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
        <f>SUM('June 1-18, 2021 repayment'!E50,'May 1-31, 2021 repayment'!E50,'April 1-30, 2021 repayment'!E50,'March 1-31, 2021 repayment'!E50,'February 1-28, 2021 repayment'!E50,'January 1-31, 2021 repayment'!E50,'December 1-31, 2020 repayment'!E50,'November 1-30, 2020 repayment'!E50,'October 1-31, 2020 repayment'!E50,'September 1-30, 2020 repayment'!E50,'August 1-31, 2020 repayment'!E50,'June 19-July 31, 2020 repayment'!E50)</f>
        <v>0</v>
      </c>
      <c r="G50" s="251" t="s">
        <v>29</v>
      </c>
      <c r="H50" s="252"/>
      <c r="I50" s="253"/>
    </row>
    <row r="51" spans="2:11" ht="14" hidden="1" customHeight="1" x14ac:dyDescent="0.35">
      <c r="B51" s="51" t="s">
        <v>88</v>
      </c>
      <c r="C51" s="9"/>
      <c r="D51" s="9"/>
      <c r="E51" s="5" t="s">
        <v>99</v>
      </c>
      <c r="G51" s="254"/>
      <c r="H51" s="255"/>
      <c r="I51" s="256"/>
    </row>
    <row r="52" spans="2:11" x14ac:dyDescent="0.35">
      <c r="B52" s="51"/>
      <c r="C52" s="9"/>
      <c r="D52" s="9"/>
      <c r="E52" s="4"/>
      <c r="G52" s="254"/>
      <c r="H52" s="255"/>
      <c r="I52" s="256"/>
    </row>
    <row r="53" spans="2:11" ht="29.5" thickBot="1" x14ac:dyDescent="0.4">
      <c r="B53" s="52" t="s">
        <v>89</v>
      </c>
      <c r="C53" s="19"/>
      <c r="D53" s="19"/>
      <c r="E53" s="222">
        <f>SUM('June 1-18, 2021 repayment'!E53,'May 1-31, 2021 repayment'!E53,'April 1-30, 2021 repayment'!E53,'March 1-31, 2021 repayment'!E53,'February 1-28, 2021 repayment'!E53,'January 1-31, 2021 repayment'!E53,'December 1-31, 2020 repayment'!E53,'November 1-30, 2020 repayment'!E53,'October 1-31, 2020 repayment'!E53,'September 1-30, 2020 repayment'!E53,'August 1-31, 2020 repayment'!E53,'June 19-July 31, 2020 repayment'!E53)</f>
        <v>0</v>
      </c>
      <c r="G53" s="254"/>
      <c r="H53" s="255"/>
      <c r="I53" s="256"/>
    </row>
    <row r="54" spans="2:11" ht="14.5" hidden="1" customHeight="1" thickBot="1" x14ac:dyDescent="0.4">
      <c r="B54" s="52" t="s">
        <v>90</v>
      </c>
      <c r="C54" s="19"/>
      <c r="D54" s="19"/>
      <c r="E54" s="220" t="s">
        <v>99</v>
      </c>
      <c r="G54" s="254"/>
      <c r="H54" s="255"/>
      <c r="I54" s="256"/>
    </row>
    <row r="55" spans="2:11" s="144" customFormat="1" ht="15" thickBot="1" x14ac:dyDescent="0.4">
      <c r="B55" s="143"/>
      <c r="E55" s="43"/>
      <c r="G55" s="257"/>
      <c r="H55" s="258"/>
      <c r="I55" s="259"/>
    </row>
    <row r="56" spans="2:11" s="144" customFormat="1" ht="15" customHeight="1" thickBot="1" x14ac:dyDescent="0.4">
      <c r="B56" s="206" t="s">
        <v>77</v>
      </c>
      <c r="C56" s="206"/>
      <c r="E56" s="43"/>
    </row>
    <row r="57" spans="2:11" x14ac:dyDescent="0.35">
      <c r="B57" s="56" t="s">
        <v>31</v>
      </c>
      <c r="C57" s="44"/>
      <c r="D57" s="44"/>
      <c r="E57" s="8">
        <f>SUM('June 1-18, 2021 repayment'!E57,'May 1-31, 2021 repayment'!E57,'April 1-30, 2021 repayment'!E57,'March 1-31, 2021 repayment'!E57,'February 1-28, 2021 repayment'!E57,'January 1-31, 2021 repayment'!E57,'December 1-31, 2020 repayment'!E57,'November 1-30, 2020 repayment'!E57,'October 1-31, 2020 repayment'!E57,'September 1-30, 2020 repayment'!E57,'August 1-31, 2020 repayment'!E57,'June 19-July 31, 2020 repayment'!E57)</f>
        <v>0</v>
      </c>
      <c r="G57" s="265" t="s">
        <v>32</v>
      </c>
      <c r="H57" s="266"/>
      <c r="I57" s="267"/>
    </row>
    <row r="58" spans="2:11" x14ac:dyDescent="0.35">
      <c r="B58" s="57" t="s">
        <v>78</v>
      </c>
      <c r="C58" s="9"/>
      <c r="D58" s="9"/>
      <c r="E58" s="67" t="s">
        <v>5</v>
      </c>
      <c r="G58" s="268"/>
      <c r="H58" s="255"/>
      <c r="I58" s="269"/>
    </row>
    <row r="59" spans="2:11" x14ac:dyDescent="0.35">
      <c r="B59" s="57" t="s">
        <v>79</v>
      </c>
      <c r="C59" s="9"/>
      <c r="D59" s="9"/>
      <c r="E59" s="67" t="s">
        <v>5</v>
      </c>
      <c r="G59" s="268"/>
      <c r="H59" s="255"/>
      <c r="I59" s="269"/>
    </row>
    <row r="60" spans="2:11" x14ac:dyDescent="0.35">
      <c r="B60" s="57" t="s">
        <v>80</v>
      </c>
      <c r="C60" s="9"/>
      <c r="D60" s="9"/>
      <c r="E60" s="67" t="s">
        <v>5</v>
      </c>
      <c r="G60" s="268"/>
      <c r="H60" s="255"/>
      <c r="I60" s="269"/>
    </row>
    <row r="61" spans="2:11" x14ac:dyDescent="0.35">
      <c r="B61" s="57" t="s">
        <v>81</v>
      </c>
      <c r="C61" s="9"/>
      <c r="D61" s="9"/>
      <c r="E61" s="67" t="s">
        <v>5</v>
      </c>
      <c r="G61" s="268"/>
      <c r="H61" s="255"/>
      <c r="I61" s="269"/>
    </row>
    <row r="62" spans="2:11" x14ac:dyDescent="0.35">
      <c r="B62" s="57" t="s">
        <v>82</v>
      </c>
      <c r="C62" s="9"/>
      <c r="D62" s="9"/>
      <c r="E62" s="67" t="s">
        <v>5</v>
      </c>
      <c r="G62" s="268"/>
      <c r="H62" s="255"/>
      <c r="I62" s="269"/>
    </row>
    <row r="63" spans="2:11" x14ac:dyDescent="0.35">
      <c r="B63" s="57" t="s">
        <v>97</v>
      </c>
      <c r="C63" s="9"/>
      <c r="D63" s="9"/>
      <c r="E63" s="5">
        <f>SUM(E58:E62)</f>
        <v>0</v>
      </c>
      <c r="G63" s="268"/>
      <c r="H63" s="255"/>
      <c r="I63" s="269"/>
    </row>
    <row r="64" spans="2:11" x14ac:dyDescent="0.35">
      <c r="B64" s="58" t="s">
        <v>5</v>
      </c>
      <c r="C64" s="55"/>
      <c r="D64" s="55"/>
      <c r="E64" s="7"/>
      <c r="G64" s="268"/>
      <c r="H64" s="255"/>
      <c r="I64" s="269"/>
    </row>
    <row r="65" spans="2:9" x14ac:dyDescent="0.35">
      <c r="B65" s="59" t="s">
        <v>34</v>
      </c>
      <c r="C65" s="9"/>
      <c r="D65" s="9"/>
      <c r="E65" s="5">
        <f>SUM('June 1-18, 2021 repayment'!E63,'May 1-31, 2021 repayment'!E63,'April 1-30, 2021 repayment'!E63,'March 1-31, 2021 repayment'!E63,'February 1-28, 2021 repayment'!E63,'January 1-31, 2021 repayment'!E63,'December 1-31, 2020 repayment'!E63,'November 1-30, 2020 repayment'!E63,'October 1-31, 2020 repayment'!E63,'September 1-30, 2020 repayment'!E63,'August 1-31, 2020 repayment'!E63,'June 19-July 31, 2020 repayment'!E63)</f>
        <v>0</v>
      </c>
      <c r="G65" s="268"/>
      <c r="H65" s="255"/>
      <c r="I65" s="269"/>
    </row>
    <row r="66" spans="2:9" x14ac:dyDescent="0.35">
      <c r="B66" s="62" t="s">
        <v>21</v>
      </c>
      <c r="C66" s="9"/>
      <c r="D66" s="9"/>
      <c r="E66" s="4"/>
      <c r="G66" s="268"/>
      <c r="H66" s="255"/>
      <c r="I66" s="269"/>
    </row>
    <row r="67" spans="2:9" x14ac:dyDescent="0.35">
      <c r="B67" s="75" t="s">
        <v>78</v>
      </c>
      <c r="C67" s="9"/>
      <c r="D67" s="9"/>
      <c r="E67" s="67" t="s">
        <v>5</v>
      </c>
      <c r="G67" s="268"/>
      <c r="H67" s="255"/>
      <c r="I67" s="269"/>
    </row>
    <row r="68" spans="2:9" x14ac:dyDescent="0.35">
      <c r="B68" s="75" t="s">
        <v>79</v>
      </c>
      <c r="C68" s="9"/>
      <c r="D68" s="9"/>
      <c r="E68" s="67" t="s">
        <v>5</v>
      </c>
      <c r="G68" s="268"/>
      <c r="H68" s="255"/>
      <c r="I68" s="269"/>
    </row>
    <row r="69" spans="2:9" x14ac:dyDescent="0.35">
      <c r="B69" s="75" t="s">
        <v>80</v>
      </c>
      <c r="C69" s="9"/>
      <c r="D69" s="9"/>
      <c r="E69" s="67" t="s">
        <v>5</v>
      </c>
      <c r="G69" s="268"/>
      <c r="H69" s="255"/>
      <c r="I69" s="269"/>
    </row>
    <row r="70" spans="2:9" x14ac:dyDescent="0.35">
      <c r="B70" s="75" t="s">
        <v>81</v>
      </c>
      <c r="C70" s="9"/>
      <c r="D70" s="9"/>
      <c r="E70" s="67" t="s">
        <v>5</v>
      </c>
      <c r="G70" s="268"/>
      <c r="H70" s="255"/>
      <c r="I70" s="269"/>
    </row>
    <row r="71" spans="2:9" x14ac:dyDescent="0.35">
      <c r="B71" s="75" t="s">
        <v>82</v>
      </c>
      <c r="C71" s="9"/>
      <c r="D71" s="9"/>
      <c r="E71" s="67" t="s">
        <v>5</v>
      </c>
      <c r="G71" s="268"/>
      <c r="H71" s="255"/>
      <c r="I71" s="269"/>
    </row>
    <row r="72" spans="2:9" x14ac:dyDescent="0.35">
      <c r="B72" s="211" t="s">
        <v>105</v>
      </c>
      <c r="C72" s="203"/>
      <c r="D72" s="203"/>
      <c r="E72" s="5">
        <f>SUM(E67:E71)</f>
        <v>0</v>
      </c>
      <c r="G72" s="268"/>
      <c r="H72" s="255"/>
      <c r="I72" s="269"/>
    </row>
    <row r="73" spans="2:9" x14ac:dyDescent="0.35">
      <c r="B73" s="57"/>
      <c r="C73" s="9"/>
      <c r="D73" s="9"/>
      <c r="E73" s="76"/>
      <c r="G73" s="268"/>
      <c r="H73" s="255"/>
      <c r="I73" s="269"/>
    </row>
    <row r="74" spans="2:9" x14ac:dyDescent="0.35">
      <c r="B74" s="64" t="s">
        <v>35</v>
      </c>
      <c r="C74" s="9"/>
      <c r="D74" s="9"/>
      <c r="E74" s="5">
        <f>SUM('June 1-18, 2021 repayment'!E65,'May 1-31, 2021 repayment'!E65,'April 1-30, 2021 repayment'!E65,'March 1-31, 2021 repayment'!E65,'February 1-28, 2021 repayment'!E65,'January 1-31, 2021 repayment'!E65,'December 1-31, 2020 repayment'!E65,'November 1-30, 2020 repayment'!E65,'October 1-31, 2020 repayment'!E65,'September 1-30, 2020 repayment'!E65,'August 1-31, 2020 repayment'!E65,'June 19-July 31, 2020 repayment'!E65)</f>
        <v>0</v>
      </c>
      <c r="G74" s="268"/>
      <c r="H74" s="255"/>
      <c r="I74" s="269"/>
    </row>
    <row r="75" spans="2:9" x14ac:dyDescent="0.35">
      <c r="B75" s="65" t="s">
        <v>37</v>
      </c>
      <c r="C75" s="9"/>
      <c r="D75" s="9"/>
      <c r="E75" s="67" t="s">
        <v>5</v>
      </c>
      <c r="G75" s="268"/>
      <c r="H75" s="255"/>
      <c r="I75" s="269"/>
    </row>
    <row r="76" spans="2:9" x14ac:dyDescent="0.35">
      <c r="B76" s="65" t="s">
        <v>38</v>
      </c>
      <c r="C76" s="9"/>
      <c r="D76" s="9"/>
      <c r="E76" s="67" t="s">
        <v>5</v>
      </c>
      <c r="G76" s="268"/>
      <c r="H76" s="255"/>
      <c r="I76" s="269"/>
    </row>
    <row r="77" spans="2:9" x14ac:dyDescent="0.35">
      <c r="B77" s="64" t="s">
        <v>97</v>
      </c>
      <c r="C77" s="9"/>
      <c r="D77" s="9"/>
      <c r="E77" s="5">
        <f>SUM(E75:E76)</f>
        <v>0</v>
      </c>
      <c r="G77" s="268"/>
      <c r="H77" s="255"/>
      <c r="I77" s="269"/>
    </row>
    <row r="78" spans="2:9" x14ac:dyDescent="0.35">
      <c r="B78" s="60"/>
      <c r="C78" s="9"/>
      <c r="D78" s="9"/>
      <c r="E78" s="4" t="s">
        <v>5</v>
      </c>
      <c r="G78" s="268"/>
      <c r="H78" s="255"/>
      <c r="I78" s="269"/>
    </row>
    <row r="79" spans="2:9" x14ac:dyDescent="0.35">
      <c r="B79" s="59" t="s">
        <v>36</v>
      </c>
      <c r="C79" s="9"/>
      <c r="D79" s="9"/>
      <c r="E79" s="5">
        <f>SUM('June 1-18, 2021 repayment'!E67,'May 1-31, 2021 repayment'!E67,'April 1-30, 2021 repayment'!E67,'March 1-31, 2021 repayment'!E67,'February 1-28, 2021 repayment'!E67,'January 1-31, 2021 repayment'!E67,'December 1-31, 2020 repayment'!E67,'November 1-30, 2020 repayment'!E67,'October 1-31, 2020 repayment'!E67,'September 1-30, 2020 repayment'!E67,'August 1-31, 2020 repayment'!E67,'June 19-July 31, 2020 repayment'!E67)</f>
        <v>0</v>
      </c>
      <c r="G79" s="268"/>
      <c r="H79" s="255"/>
      <c r="I79" s="269"/>
    </row>
    <row r="80" spans="2:9" x14ac:dyDescent="0.35">
      <c r="B80" s="62" t="s">
        <v>21</v>
      </c>
      <c r="C80" s="9"/>
      <c r="D80" s="9"/>
      <c r="E80" s="4"/>
      <c r="G80" s="268"/>
      <c r="H80" s="255"/>
      <c r="I80" s="269"/>
    </row>
    <row r="81" spans="2:9" x14ac:dyDescent="0.35">
      <c r="B81" s="75" t="s">
        <v>37</v>
      </c>
      <c r="C81" s="9"/>
      <c r="D81" s="9"/>
      <c r="E81" s="5">
        <f>SUM('June 1-18, 2021 repayment'!E69,'May 1-31, 2021 repayment'!E69,'April 1-30, 2021 repayment'!E69,'March 1-31, 2021 repayment'!E69,'February 1-28, 2021 repayment'!E69,'January 1-31, 2021 repayment'!E69,'December 1-31, 2020 repayment'!E69,'November 1-30, 2020 repayment'!E69,'October 1-31, 2020 repayment'!E69,'September 1-30, 2020 repayment'!E69,'August 1-31, 2020 repayment'!E69,'June 19-July 31, 2020 repayment'!E69)</f>
        <v>0</v>
      </c>
      <c r="G81" s="268"/>
      <c r="H81" s="255"/>
      <c r="I81" s="269"/>
    </row>
    <row r="82" spans="2:9" ht="15" thickBot="1" x14ac:dyDescent="0.4">
      <c r="B82" s="78" t="s">
        <v>38</v>
      </c>
      <c r="C82" s="19"/>
      <c r="D82" s="19"/>
      <c r="E82" s="6">
        <f>SUM('June 1-18, 2021 repayment'!E70,'May 1-31, 2021 repayment'!E70,'April 1-30, 2021 repayment'!E70,'March 1-31, 2021 repayment'!E70,'February 1-28, 2021 repayment'!E70,'January 1-31, 2021 repayment'!E70,'December 1-31, 2020 repayment'!E70,'November 1-30, 2020 repayment'!E70,'October 1-31, 2020 repayment'!E70,'September 1-30, 2020 repayment'!E70,'August 1-31, 2020 repayment'!E70,'June 19-July 31, 2020 repayment'!E70)</f>
        <v>0</v>
      </c>
      <c r="G82" s="270"/>
      <c r="H82" s="271"/>
      <c r="I82" s="272"/>
    </row>
    <row r="83" spans="2:9" x14ac:dyDescent="0.35">
      <c r="B83" s="146"/>
      <c r="C83" s="9"/>
      <c r="D83" s="9"/>
      <c r="E83" s="22"/>
    </row>
    <row r="84" spans="2:9" ht="15.75" customHeight="1" thickBot="1" x14ac:dyDescent="0.4">
      <c r="B84" s="206" t="s">
        <v>106</v>
      </c>
      <c r="C84" s="210"/>
      <c r="D84" s="210"/>
    </row>
    <row r="85" spans="2:9" ht="16.5" customHeight="1" x14ac:dyDescent="0.35">
      <c r="B85" s="61" t="s">
        <v>40</v>
      </c>
      <c r="C85" s="44"/>
      <c r="D85" s="44"/>
      <c r="E85" s="8" t="e">
        <f>'June 1-18, 2021 repayment'!E73</f>
        <v>#VALUE!</v>
      </c>
      <c r="G85" s="265" t="s">
        <v>41</v>
      </c>
      <c r="H85" s="266"/>
      <c r="I85" s="267"/>
    </row>
    <row r="86" spans="2:9" x14ac:dyDescent="0.35">
      <c r="B86" s="75" t="s">
        <v>78</v>
      </c>
      <c r="C86" s="9"/>
      <c r="D86" s="9"/>
      <c r="E86" s="67" t="s">
        <v>5</v>
      </c>
      <c r="G86" s="268"/>
      <c r="H86" s="255"/>
      <c r="I86" s="269"/>
    </row>
    <row r="87" spans="2:9" x14ac:dyDescent="0.35">
      <c r="B87" s="75" t="s">
        <v>79</v>
      </c>
      <c r="C87" s="9"/>
      <c r="D87" s="9"/>
      <c r="E87" s="67" t="s">
        <v>5</v>
      </c>
      <c r="G87" s="268"/>
      <c r="H87" s="255"/>
      <c r="I87" s="269"/>
    </row>
    <row r="88" spans="2:9" x14ac:dyDescent="0.35">
      <c r="B88" s="75" t="s">
        <v>80</v>
      </c>
      <c r="C88" s="9"/>
      <c r="D88" s="9"/>
      <c r="E88" s="67" t="s">
        <v>5</v>
      </c>
      <c r="G88" s="268"/>
      <c r="H88" s="255"/>
      <c r="I88" s="269"/>
    </row>
    <row r="89" spans="2:9" x14ac:dyDescent="0.35">
      <c r="B89" s="75" t="s">
        <v>81</v>
      </c>
      <c r="C89" s="9"/>
      <c r="D89" s="9"/>
      <c r="E89" s="67" t="s">
        <v>5</v>
      </c>
      <c r="G89" s="268"/>
      <c r="H89" s="255"/>
      <c r="I89" s="269"/>
    </row>
    <row r="90" spans="2:9" x14ac:dyDescent="0.35">
      <c r="B90" s="75" t="s">
        <v>82</v>
      </c>
      <c r="C90" s="9"/>
      <c r="D90" s="9"/>
      <c r="E90" s="67" t="s">
        <v>5</v>
      </c>
      <c r="G90" s="268"/>
      <c r="H90" s="255"/>
      <c r="I90" s="269"/>
    </row>
    <row r="91" spans="2:9" x14ac:dyDescent="0.35">
      <c r="B91" s="74" t="s">
        <v>94</v>
      </c>
      <c r="C91" s="9"/>
      <c r="D91" s="9"/>
      <c r="E91" s="5">
        <f>SUM(E86:E90)</f>
        <v>0</v>
      </c>
      <c r="G91" s="268"/>
      <c r="H91" s="255"/>
      <c r="I91" s="269"/>
    </row>
    <row r="92" spans="2:9" x14ac:dyDescent="0.35">
      <c r="B92" s="62" t="s">
        <v>5</v>
      </c>
      <c r="C92" s="63"/>
      <c r="D92" s="63"/>
      <c r="E92" s="7"/>
      <c r="G92" s="268"/>
      <c r="H92" s="255"/>
      <c r="I92" s="269"/>
    </row>
    <row r="93" spans="2:9" x14ac:dyDescent="0.35">
      <c r="B93" s="64" t="s">
        <v>43</v>
      </c>
      <c r="C93" s="9"/>
      <c r="D93" s="9"/>
      <c r="E93" s="5" t="e">
        <f>'June 1-18, 2021 repayment'!E79</f>
        <v>#VALUE!</v>
      </c>
      <c r="G93" s="268"/>
      <c r="H93" s="255"/>
      <c r="I93" s="269"/>
    </row>
    <row r="94" spans="2:9" x14ac:dyDescent="0.35">
      <c r="B94" s="62" t="s">
        <v>21</v>
      </c>
      <c r="C94" s="9"/>
      <c r="D94" s="9"/>
      <c r="E94" s="4"/>
      <c r="G94" s="268"/>
      <c r="H94" s="255"/>
      <c r="I94" s="269"/>
    </row>
    <row r="95" spans="2:9" x14ac:dyDescent="0.35">
      <c r="B95" s="75" t="s">
        <v>78</v>
      </c>
      <c r="C95" s="9"/>
      <c r="D95" s="9"/>
      <c r="E95" s="67" t="s">
        <v>5</v>
      </c>
      <c r="G95" s="268"/>
      <c r="H95" s="255"/>
      <c r="I95" s="269"/>
    </row>
    <row r="96" spans="2:9" x14ac:dyDescent="0.35">
      <c r="B96" s="75" t="s">
        <v>79</v>
      </c>
      <c r="C96" s="9"/>
      <c r="D96" s="9"/>
      <c r="E96" s="67" t="s">
        <v>5</v>
      </c>
      <c r="G96" s="268"/>
      <c r="H96" s="255"/>
      <c r="I96" s="269"/>
    </row>
    <row r="97" spans="2:9" x14ac:dyDescent="0.35">
      <c r="B97" s="75" t="s">
        <v>80</v>
      </c>
      <c r="C97" s="9"/>
      <c r="D97" s="9"/>
      <c r="E97" s="67" t="s">
        <v>5</v>
      </c>
      <c r="G97" s="268"/>
      <c r="H97" s="255"/>
      <c r="I97" s="269"/>
    </row>
    <row r="98" spans="2:9" x14ac:dyDescent="0.35">
      <c r="B98" s="75" t="s">
        <v>81</v>
      </c>
      <c r="C98" s="9"/>
      <c r="D98" s="9"/>
      <c r="E98" s="67" t="s">
        <v>5</v>
      </c>
      <c r="G98" s="268"/>
      <c r="H98" s="255"/>
      <c r="I98" s="269"/>
    </row>
    <row r="99" spans="2:9" x14ac:dyDescent="0.35">
      <c r="B99" s="75" t="s">
        <v>82</v>
      </c>
      <c r="C99" s="9"/>
      <c r="D99" s="9"/>
      <c r="E99" s="67" t="s">
        <v>98</v>
      </c>
      <c r="G99" s="268"/>
      <c r="H99" s="255"/>
      <c r="I99" s="269"/>
    </row>
    <row r="100" spans="2:9" x14ac:dyDescent="0.35">
      <c r="B100" s="74" t="s">
        <v>94</v>
      </c>
      <c r="C100" s="9"/>
      <c r="D100" s="9"/>
      <c r="E100" s="5">
        <f>SUM(E95:E99)</f>
        <v>0</v>
      </c>
      <c r="G100" s="268"/>
      <c r="H100" s="255"/>
      <c r="I100" s="269"/>
    </row>
    <row r="101" spans="2:9" x14ac:dyDescent="0.35">
      <c r="B101" s="57"/>
      <c r="C101" s="9"/>
      <c r="D101" s="9"/>
      <c r="E101" s="4"/>
      <c r="G101" s="268"/>
      <c r="H101" s="255"/>
      <c r="I101" s="269"/>
    </row>
    <row r="102" spans="2:9" x14ac:dyDescent="0.35">
      <c r="B102" s="64" t="s">
        <v>44</v>
      </c>
      <c r="C102" s="9"/>
      <c r="D102" s="9"/>
      <c r="E102" s="5" t="e">
        <f>'June 1-18, 2021 repayment'!E81</f>
        <v>#VALUE!</v>
      </c>
      <c r="G102" s="268"/>
      <c r="H102" s="255"/>
      <c r="I102" s="269"/>
    </row>
    <row r="103" spans="2:9" x14ac:dyDescent="0.35">
      <c r="B103" s="65" t="s">
        <v>37</v>
      </c>
      <c r="C103" s="9"/>
      <c r="D103" s="9"/>
      <c r="E103" s="67" t="s">
        <v>5</v>
      </c>
      <c r="G103" s="268"/>
      <c r="H103" s="255"/>
      <c r="I103" s="269"/>
    </row>
    <row r="104" spans="2:9" x14ac:dyDescent="0.35">
      <c r="B104" s="65" t="s">
        <v>38</v>
      </c>
      <c r="C104" s="9"/>
      <c r="D104" s="9"/>
      <c r="E104" s="67" t="s">
        <v>5</v>
      </c>
      <c r="G104" s="268"/>
      <c r="H104" s="255"/>
      <c r="I104" s="269"/>
    </row>
    <row r="105" spans="2:9" x14ac:dyDescent="0.35">
      <c r="B105" s="77" t="s">
        <v>94</v>
      </c>
      <c r="C105" s="9"/>
      <c r="D105" s="9"/>
      <c r="E105" s="5">
        <f>SUM(E103:E104)</f>
        <v>0</v>
      </c>
      <c r="G105" s="268"/>
      <c r="H105" s="255"/>
      <c r="I105" s="269"/>
    </row>
    <row r="106" spans="2:9" x14ac:dyDescent="0.35">
      <c r="B106" s="64"/>
      <c r="C106" s="9"/>
      <c r="D106" s="9"/>
      <c r="E106" s="4"/>
      <c r="G106" s="268"/>
      <c r="H106" s="255"/>
      <c r="I106" s="269"/>
    </row>
    <row r="107" spans="2:9" x14ac:dyDescent="0.35">
      <c r="B107" s="64" t="s">
        <v>45</v>
      </c>
      <c r="C107" s="9"/>
      <c r="D107" s="9"/>
      <c r="E107" s="5" t="e">
        <f>'June 1-18, 2021 repayment'!E83</f>
        <v>#VALUE!</v>
      </c>
      <c r="G107" s="268"/>
      <c r="H107" s="255"/>
      <c r="I107" s="269"/>
    </row>
    <row r="108" spans="2:9" ht="10.5" customHeight="1" x14ac:dyDescent="0.35">
      <c r="B108" s="62" t="s">
        <v>5</v>
      </c>
      <c r="C108" s="9"/>
      <c r="D108" s="9"/>
      <c r="E108" s="4"/>
      <c r="G108" s="268"/>
      <c r="H108" s="255"/>
      <c r="I108" s="269"/>
    </row>
    <row r="109" spans="2:9" x14ac:dyDescent="0.35">
      <c r="B109" s="65" t="s">
        <v>37</v>
      </c>
      <c r="C109" s="9"/>
      <c r="D109" s="9"/>
      <c r="E109" s="5" t="e">
        <f>'June 1-18, 2021 repayment'!E85</f>
        <v>#VALUE!</v>
      </c>
      <c r="G109" s="268"/>
      <c r="H109" s="255"/>
      <c r="I109" s="269"/>
    </row>
    <row r="110" spans="2:9" ht="15" thickBot="1" x14ac:dyDescent="0.4">
      <c r="B110" s="66" t="s">
        <v>38</v>
      </c>
      <c r="C110" s="19"/>
      <c r="D110" s="19"/>
      <c r="E110" s="6" t="e">
        <f>'June 1-18, 2021 repayment'!E86</f>
        <v>#VALUE!</v>
      </c>
      <c r="G110" s="270"/>
      <c r="H110" s="271"/>
      <c r="I110" s="272"/>
    </row>
    <row r="113" spans="2:9" ht="37.5" customHeight="1" thickBot="1" x14ac:dyDescent="0.4">
      <c r="B113" s="235" t="s">
        <v>46</v>
      </c>
      <c r="C113" s="236"/>
      <c r="D113" s="236"/>
      <c r="E113" s="236"/>
      <c r="F113" s="236"/>
      <c r="G113" s="236"/>
      <c r="H113" s="236"/>
      <c r="I113" s="237"/>
    </row>
  </sheetData>
  <sheetProtection algorithmName="SHA-512" hashValue="tC/qXPYJ/Yn1Z6Jzf1WSBOh7HqNpviK0F3lX/YRGh23se6/gMVXwio8wHd8DF/+iURhZxmIkN97kFWQS1XeQ8Q==" saltValue="o8HsIOwrd7LBgE/dypW0lA==" spinCount="100000" sheet="1" objects="1" scenarios="1"/>
  <mergeCells count="11">
    <mergeCell ref="B1:E1"/>
    <mergeCell ref="C19:E20"/>
    <mergeCell ref="B10:E10"/>
    <mergeCell ref="C13:E14"/>
    <mergeCell ref="C15:E16"/>
    <mergeCell ref="C17:E18"/>
    <mergeCell ref="G85:I110"/>
    <mergeCell ref="B113:I113"/>
    <mergeCell ref="G47:I48"/>
    <mergeCell ref="G57:I82"/>
    <mergeCell ref="G50:I5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45455-D8B9-4EF6-B9D0-8B8473BF7B57}">
  <dimension ref="A1:A3"/>
  <sheetViews>
    <sheetView workbookViewId="0"/>
  </sheetViews>
  <sheetFormatPr defaultRowHeight="14.5" x14ac:dyDescent="0.35"/>
  <sheetData>
    <row r="1" spans="1:1" x14ac:dyDescent="0.35">
      <c r="A1" s="2" t="s">
        <v>83</v>
      </c>
    </row>
    <row r="2" spans="1:1" x14ac:dyDescent="0.35">
      <c r="A2" s="2" t="s">
        <v>84</v>
      </c>
    </row>
    <row r="3" spans="1:1" x14ac:dyDescent="0.35">
      <c r="A3" s="2" t="s">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86760-65A4-4ADD-A04D-086DB23BE4DE}">
  <dimension ref="B1:M89"/>
  <sheetViews>
    <sheetView showGridLines="0" topLeftCell="A25" zoomScale="85" zoomScaleNormal="85" workbookViewId="0">
      <selection activeCell="E43" sqref="E43"/>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11.90625" style="26" customWidth="1"/>
    <col min="7" max="7" width="68.81640625" style="26" customWidth="1"/>
    <col min="8" max="10" width="8.7265625" style="26"/>
    <col min="11" max="11" width="23.1796875" style="26" customWidth="1"/>
    <col min="12" max="16384" width="8.7265625" style="26"/>
  </cols>
  <sheetData>
    <row r="1" spans="2:7" ht="18.649999999999999" customHeight="1" thickBot="1" x14ac:dyDescent="0.5">
      <c r="B1" s="275" t="s">
        <v>0</v>
      </c>
      <c r="C1" s="275"/>
      <c r="D1" s="275"/>
      <c r="E1" s="275"/>
      <c r="F1" s="223"/>
    </row>
    <row r="2" spans="2:7" ht="19" thickBot="1" x14ac:dyDescent="0.5">
      <c r="B2" s="11" t="s">
        <v>1</v>
      </c>
      <c r="C2" s="12">
        <v>44001</v>
      </c>
      <c r="D2" s="13" t="s">
        <v>2</v>
      </c>
      <c r="E2" s="14">
        <v>44043</v>
      </c>
      <c r="F2" s="72"/>
      <c r="G2" s="121" t="s">
        <v>93</v>
      </c>
    </row>
    <row r="3" spans="2:7" ht="18.5" x14ac:dyDescent="0.45">
      <c r="B3" s="15" t="s">
        <v>3</v>
      </c>
      <c r="C3" s="16"/>
      <c r="D3" s="16"/>
      <c r="E3" s="84" t="s">
        <v>5</v>
      </c>
      <c r="F3" s="72"/>
    </row>
    <row r="4" spans="2:7" ht="18.5" x14ac:dyDescent="0.45">
      <c r="B4" s="15"/>
      <c r="C4" s="16"/>
      <c r="D4" s="16"/>
      <c r="E4" s="122"/>
      <c r="F4" s="72"/>
    </row>
    <row r="5" spans="2:7" ht="18.5" x14ac:dyDescent="0.45">
      <c r="B5" s="15" t="s">
        <v>4</v>
      </c>
      <c r="C5" s="16"/>
      <c r="D5" s="16"/>
      <c r="E5" s="86" t="s">
        <v>5</v>
      </c>
      <c r="F5" s="72"/>
    </row>
    <row r="6" spans="2:7" ht="18.5" x14ac:dyDescent="0.45">
      <c r="B6" s="17"/>
      <c r="C6" s="16"/>
      <c r="D6" s="16"/>
      <c r="E6" s="122"/>
      <c r="F6" s="72"/>
    </row>
    <row r="7" spans="2:7" ht="18.5" x14ac:dyDescent="0.45">
      <c r="B7" s="15" t="s">
        <v>6</v>
      </c>
      <c r="C7" s="9"/>
      <c r="D7" s="9"/>
      <c r="E7" s="88" t="s">
        <v>5</v>
      </c>
      <c r="F7" s="72"/>
    </row>
    <row r="8" spans="2:7" ht="20.149999999999999" customHeight="1" x14ac:dyDescent="0.45">
      <c r="B8" s="18" t="s">
        <v>8</v>
      </c>
      <c r="C8" s="19"/>
      <c r="D8" s="19"/>
      <c r="E8" s="20"/>
      <c r="F8" s="72"/>
      <c r="G8" s="26" t="s">
        <v>5</v>
      </c>
    </row>
    <row r="9" spans="2:7" ht="20.149999999999999" customHeight="1" thickBot="1" x14ac:dyDescent="0.5">
      <c r="B9" s="21"/>
      <c r="C9" s="9"/>
      <c r="D9" s="9"/>
      <c r="E9" s="22"/>
      <c r="F9" s="72"/>
    </row>
    <row r="10" spans="2:7" ht="158" customHeight="1" thickBot="1" x14ac:dyDescent="0.5">
      <c r="B10" s="246" t="s">
        <v>95</v>
      </c>
      <c r="C10" s="247"/>
      <c r="D10" s="247"/>
      <c r="E10" s="248"/>
      <c r="F10" s="72"/>
      <c r="G10" s="26" t="s">
        <v>5</v>
      </c>
    </row>
    <row r="11" spans="2:7" ht="14.5" customHeight="1" x14ac:dyDescent="0.45">
      <c r="B11" s="23"/>
      <c r="C11" s="23"/>
      <c r="D11" s="23"/>
      <c r="E11" s="24"/>
      <c r="F11" s="72"/>
    </row>
    <row r="12" spans="2:7" ht="14.5" customHeight="1" x14ac:dyDescent="0.45">
      <c r="B12" s="25" t="s">
        <v>9</v>
      </c>
      <c r="F12" s="72"/>
    </row>
    <row r="13" spans="2:7" ht="14.5" customHeight="1" x14ac:dyDescent="0.35">
      <c r="B13" s="28" t="s">
        <v>10</v>
      </c>
      <c r="C13" s="261" t="s">
        <v>5</v>
      </c>
      <c r="D13" s="261"/>
      <c r="E13" s="262"/>
    </row>
    <row r="14" spans="2:7" ht="14.5" customHeight="1" x14ac:dyDescent="0.35">
      <c r="B14" s="29"/>
      <c r="C14" s="263"/>
      <c r="D14" s="263"/>
      <c r="E14" s="264"/>
    </row>
    <row r="15" spans="2:7" ht="14.5" customHeight="1" x14ac:dyDescent="0.35">
      <c r="B15" s="29" t="s">
        <v>12</v>
      </c>
      <c r="C15" s="263" t="s">
        <v>5</v>
      </c>
      <c r="D15" s="263"/>
      <c r="E15" s="264"/>
    </row>
    <row r="16" spans="2:7" ht="14.5" customHeight="1" x14ac:dyDescent="0.35">
      <c r="B16" s="29"/>
      <c r="C16" s="263"/>
      <c r="D16" s="263"/>
      <c r="E16" s="264"/>
    </row>
    <row r="17" spans="2:5" ht="14.5" customHeight="1" x14ac:dyDescent="0.35">
      <c r="B17" s="29" t="s">
        <v>13</v>
      </c>
      <c r="C17" s="263" t="s">
        <v>5</v>
      </c>
      <c r="D17" s="263"/>
      <c r="E17" s="264"/>
    </row>
    <row r="18" spans="2:5" ht="14.5" customHeight="1" x14ac:dyDescent="0.35">
      <c r="B18" s="29"/>
      <c r="C18" s="263"/>
      <c r="D18" s="263"/>
      <c r="E18" s="264"/>
    </row>
    <row r="19" spans="2:5" ht="14.5" customHeight="1" x14ac:dyDescent="0.35">
      <c r="B19" s="29" t="s">
        <v>14</v>
      </c>
      <c r="C19" s="263" t="s">
        <v>5</v>
      </c>
      <c r="D19" s="263"/>
      <c r="E19" s="264"/>
    </row>
    <row r="20" spans="2:5" ht="14.5" customHeight="1" x14ac:dyDescent="0.35">
      <c r="B20" s="30"/>
      <c r="C20" s="273"/>
      <c r="D20" s="273"/>
      <c r="E20" s="274"/>
    </row>
    <row r="21" spans="2:5" s="53" customFormat="1" ht="14.5" customHeight="1" x14ac:dyDescent="0.35">
      <c r="B21" s="31"/>
      <c r="C21" s="32"/>
      <c r="D21" s="32"/>
      <c r="E21" s="33"/>
    </row>
    <row r="22" spans="2:5" ht="14.5" customHeight="1" x14ac:dyDescent="0.35">
      <c r="B22" s="239" t="s">
        <v>15</v>
      </c>
      <c r="C22" s="239"/>
      <c r="D22" s="239"/>
      <c r="E22" s="239"/>
    </row>
    <row r="23" spans="2:5" ht="14.5" customHeight="1" x14ac:dyDescent="0.35">
      <c r="B23" s="124" t="s">
        <v>16</v>
      </c>
      <c r="C23" s="125"/>
      <c r="D23" s="125"/>
      <c r="E23" s="99" t="s">
        <v>5</v>
      </c>
    </row>
    <row r="24" spans="2:5" ht="14.5" customHeight="1" x14ac:dyDescent="0.35">
      <c r="B24" s="127"/>
      <c r="C24" s="22"/>
      <c r="D24" s="22"/>
      <c r="E24" s="128" t="s">
        <v>5</v>
      </c>
    </row>
    <row r="25" spans="2:5" ht="14.5" customHeight="1" x14ac:dyDescent="0.35">
      <c r="B25" s="127" t="s">
        <v>17</v>
      </c>
      <c r="C25" s="22"/>
      <c r="D25" s="22"/>
      <c r="E25" s="101" t="s">
        <v>5</v>
      </c>
    </row>
    <row r="26" spans="2:5" ht="14.5" customHeight="1" x14ac:dyDescent="0.35">
      <c r="B26" s="130" t="s">
        <v>21</v>
      </c>
      <c r="C26" s="22"/>
      <c r="D26" s="22"/>
      <c r="E26" s="128"/>
    </row>
    <row r="27" spans="2:5" ht="14.5" customHeight="1" x14ac:dyDescent="0.35">
      <c r="B27" s="127" t="s">
        <v>19</v>
      </c>
      <c r="C27" s="22"/>
      <c r="D27" s="22"/>
      <c r="E27" s="101" t="s">
        <v>5</v>
      </c>
    </row>
    <row r="28" spans="2:5" ht="14.5" customHeight="1" x14ac:dyDescent="0.35">
      <c r="B28" s="127"/>
      <c r="C28" s="22"/>
      <c r="D28" s="22"/>
      <c r="E28" s="128"/>
    </row>
    <row r="29" spans="2:5" ht="14.5" customHeight="1" x14ac:dyDescent="0.35">
      <c r="B29" s="127" t="s">
        <v>20</v>
      </c>
      <c r="C29" s="22"/>
      <c r="D29" s="22"/>
      <c r="E29" s="101" t="s">
        <v>5</v>
      </c>
    </row>
    <row r="30" spans="2:5" ht="14.5" customHeight="1" x14ac:dyDescent="0.35">
      <c r="B30" s="131" t="s">
        <v>21</v>
      </c>
      <c r="C30" s="22"/>
      <c r="D30" s="22"/>
      <c r="E30" s="128"/>
    </row>
    <row r="31" spans="2:5" ht="14.5" customHeight="1" x14ac:dyDescent="0.35">
      <c r="B31" s="132" t="s">
        <v>22</v>
      </c>
      <c r="C31" s="22"/>
      <c r="D31" s="22"/>
      <c r="E31" s="101" t="s">
        <v>5</v>
      </c>
    </row>
    <row r="32" spans="2:5" ht="14.5" customHeight="1" x14ac:dyDescent="0.35">
      <c r="B32" s="133" t="s">
        <v>23</v>
      </c>
      <c r="C32" s="134"/>
      <c r="D32" s="134"/>
      <c r="E32" s="103" t="s">
        <v>5</v>
      </c>
    </row>
    <row r="33" spans="2:13" s="54" customFormat="1" ht="14.5" customHeight="1" x14ac:dyDescent="0.35">
      <c r="B33" s="42"/>
      <c r="C33" s="43"/>
      <c r="D33" s="43"/>
      <c r="E33" s="43"/>
    </row>
    <row r="34" spans="2:13" ht="14.5" customHeight="1" thickBot="1" x14ac:dyDescent="0.4">
      <c r="B34" s="260" t="s">
        <v>47</v>
      </c>
      <c r="C34" s="260"/>
      <c r="D34" s="260"/>
      <c r="E34" s="260"/>
      <c r="G34" s="54"/>
    </row>
    <row r="35" spans="2:13" ht="29" customHeight="1" x14ac:dyDescent="0.35">
      <c r="B35" s="136" t="s">
        <v>102</v>
      </c>
      <c r="C35" s="44"/>
      <c r="D35" s="44"/>
      <c r="E35" s="195" t="s">
        <v>100</v>
      </c>
      <c r="F35" s="45" t="s">
        <v>27</v>
      </c>
      <c r="G35" s="54"/>
    </row>
    <row r="36" spans="2:13" x14ac:dyDescent="0.35">
      <c r="B36" s="46" t="s">
        <v>48</v>
      </c>
      <c r="C36" s="9"/>
      <c r="D36" s="9"/>
      <c r="E36" s="196" t="s">
        <v>5</v>
      </c>
      <c r="F36" s="197"/>
      <c r="G36" s="54"/>
    </row>
    <row r="37" spans="2:13" x14ac:dyDescent="0.35">
      <c r="B37" s="46" t="s">
        <v>49</v>
      </c>
      <c r="C37" s="9"/>
      <c r="D37" s="9"/>
      <c r="E37" s="196" t="s">
        <v>5</v>
      </c>
      <c r="F37" s="197" t="s">
        <v>5</v>
      </c>
      <c r="G37" s="54"/>
    </row>
    <row r="38" spans="2:13" x14ac:dyDescent="0.35">
      <c r="B38" s="46" t="s">
        <v>50</v>
      </c>
      <c r="C38" s="9"/>
      <c r="D38" s="9"/>
      <c r="E38" s="196" t="s">
        <v>5</v>
      </c>
      <c r="F38" s="197"/>
      <c r="G38" s="54"/>
    </row>
    <row r="39" spans="2:13" ht="15" thickBot="1" x14ac:dyDescent="0.4">
      <c r="B39" s="190" t="s">
        <v>51</v>
      </c>
      <c r="C39" s="19"/>
      <c r="D39" s="19"/>
      <c r="E39" s="198" t="s">
        <v>5</v>
      </c>
      <c r="F39" s="199"/>
      <c r="G39" s="54"/>
    </row>
    <row r="40" spans="2:13" ht="14.5" customHeight="1" x14ac:dyDescent="0.35">
      <c r="B40" s="48"/>
      <c r="C40" s="9"/>
      <c r="D40" s="9"/>
      <c r="E40" s="122"/>
      <c r="G40" s="54"/>
    </row>
    <row r="41" spans="2:13" ht="14.5" customHeight="1" x14ac:dyDescent="0.35">
      <c r="B41" s="48" t="s">
        <v>25</v>
      </c>
      <c r="C41" s="9"/>
      <c r="D41" s="9"/>
      <c r="E41" s="108" t="s">
        <v>5</v>
      </c>
      <c r="G41" s="138" t="s">
        <v>5</v>
      </c>
      <c r="M41" s="138" t="s">
        <v>5</v>
      </c>
    </row>
    <row r="42" spans="2:13" ht="14.5" customHeight="1" x14ac:dyDescent="0.35">
      <c r="B42" s="47" t="s">
        <v>26</v>
      </c>
      <c r="C42" s="9"/>
      <c r="D42" s="9"/>
      <c r="E42" s="108" t="s">
        <v>5</v>
      </c>
      <c r="G42" s="138"/>
      <c r="M42" s="138"/>
    </row>
    <row r="43" spans="2:13" ht="14.5" customHeight="1" x14ac:dyDescent="0.35">
      <c r="B43" s="47" t="s">
        <v>27</v>
      </c>
      <c r="C43" s="9"/>
      <c r="D43" s="9"/>
      <c r="E43" s="108" t="s">
        <v>5</v>
      </c>
      <c r="G43" s="138"/>
      <c r="M43" s="138"/>
    </row>
    <row r="44" spans="2:13" ht="14.5" customHeight="1" x14ac:dyDescent="0.35">
      <c r="B44" s="49"/>
      <c r="C44" s="9"/>
      <c r="D44" s="9"/>
      <c r="E44" s="122"/>
    </row>
    <row r="45" spans="2:13" ht="14.5" customHeight="1" thickBot="1" x14ac:dyDescent="0.4">
      <c r="B45" s="139" t="s">
        <v>28</v>
      </c>
      <c r="C45" s="9"/>
      <c r="D45" s="9"/>
      <c r="E45" s="108" t="s">
        <v>5</v>
      </c>
    </row>
    <row r="46" spans="2:13" ht="14.5" customHeight="1" x14ac:dyDescent="0.35">
      <c r="B46" s="47" t="s">
        <v>26</v>
      </c>
      <c r="C46" s="9"/>
      <c r="D46" s="9"/>
      <c r="E46" s="108" t="s">
        <v>5</v>
      </c>
      <c r="G46" s="251" t="s">
        <v>91</v>
      </c>
      <c r="H46" s="252"/>
      <c r="I46" s="253"/>
    </row>
    <row r="47" spans="2:13" ht="14.5" customHeight="1" x14ac:dyDescent="0.35">
      <c r="B47" s="47" t="s">
        <v>27</v>
      </c>
      <c r="C47" s="9"/>
      <c r="D47" s="9"/>
      <c r="E47" s="108" t="s">
        <v>5</v>
      </c>
      <c r="G47" s="254"/>
      <c r="H47" s="255"/>
      <c r="I47" s="256"/>
      <c r="J47" s="140"/>
      <c r="K47" s="140"/>
    </row>
    <row r="48" spans="2:13" ht="14.5" customHeight="1" thickBot="1" x14ac:dyDescent="0.4">
      <c r="B48" s="50"/>
      <c r="C48" s="9"/>
      <c r="D48" s="9"/>
      <c r="E48" s="4"/>
      <c r="G48" s="257"/>
      <c r="H48" s="258"/>
      <c r="I48" s="259"/>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t="s">
        <v>5</v>
      </c>
      <c r="G50" s="265" t="s">
        <v>29</v>
      </c>
      <c r="H50" s="266"/>
      <c r="I50" s="267"/>
    </row>
    <row r="51" spans="2:11" ht="14" customHeight="1" x14ac:dyDescent="0.35">
      <c r="B51" s="51" t="s">
        <v>88</v>
      </c>
      <c r="C51" s="9"/>
      <c r="D51" s="9"/>
      <c r="E51" s="108" t="s">
        <v>5</v>
      </c>
      <c r="G51" s="268"/>
      <c r="H51" s="255"/>
      <c r="I51" s="269"/>
    </row>
    <row r="52" spans="2:11" x14ac:dyDescent="0.35">
      <c r="B52" s="51"/>
      <c r="C52" s="9"/>
      <c r="D52" s="9"/>
      <c r="E52" s="122"/>
      <c r="G52" s="268"/>
      <c r="H52" s="255"/>
      <c r="I52" s="269"/>
    </row>
    <row r="53" spans="2:11" ht="29" x14ac:dyDescent="0.35">
      <c r="B53" s="51" t="s">
        <v>89</v>
      </c>
      <c r="C53" s="9"/>
      <c r="D53" s="9"/>
      <c r="E53" s="107" t="s">
        <v>5</v>
      </c>
      <c r="G53" s="268"/>
      <c r="H53" s="255"/>
      <c r="I53" s="269"/>
    </row>
    <row r="54" spans="2:11" ht="14.5" customHeight="1" thickBot="1" x14ac:dyDescent="0.4">
      <c r="B54" s="52" t="s">
        <v>90</v>
      </c>
      <c r="C54" s="19"/>
      <c r="D54" s="19"/>
      <c r="E54" s="112" t="s">
        <v>5</v>
      </c>
      <c r="G54" s="270"/>
      <c r="H54" s="271"/>
      <c r="I54" s="272"/>
    </row>
    <row r="55" spans="2:11" s="144" customFormat="1" x14ac:dyDescent="0.35">
      <c r="B55" s="143"/>
      <c r="E55" s="43"/>
    </row>
    <row r="56" spans="2:11" s="144" customFormat="1" ht="15" customHeight="1" x14ac:dyDescent="0.35">
      <c r="B56" s="240" t="s">
        <v>52</v>
      </c>
      <c r="C56" s="240"/>
      <c r="E56" s="43"/>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5</v>
      </c>
      <c r="G69" s="268"/>
      <c r="H69" s="255"/>
      <c r="I69" s="269"/>
    </row>
    <row r="70" spans="2:9" x14ac:dyDescent="0.35">
      <c r="B70" s="40" t="s">
        <v>38</v>
      </c>
      <c r="C70" s="19"/>
      <c r="D70" s="19"/>
      <c r="E70" s="112" t="s">
        <v>5</v>
      </c>
      <c r="G70" s="270"/>
      <c r="H70" s="271"/>
      <c r="I70" s="272"/>
    </row>
    <row r="71" spans="2:9" x14ac:dyDescent="0.35">
      <c r="B71" s="146"/>
      <c r="C71" s="9"/>
      <c r="D71" s="9"/>
      <c r="E71" s="22"/>
    </row>
    <row r="72" spans="2:9" ht="15.75" customHeight="1" thickBot="1" x14ac:dyDescent="0.4">
      <c r="B72" s="225" t="s">
        <v>105</v>
      </c>
      <c r="C72" s="225"/>
      <c r="D72" s="225"/>
    </row>
    <row r="73" spans="2:9" ht="16.5" customHeight="1" x14ac:dyDescent="0.35">
      <c r="B73" s="61" t="s">
        <v>40</v>
      </c>
      <c r="C73" s="44"/>
      <c r="D73" s="44"/>
      <c r="E73" s="8" t="e">
        <f>E23-E57</f>
        <v>#VALUE!</v>
      </c>
      <c r="G73" s="265" t="s">
        <v>41</v>
      </c>
      <c r="H73" s="266"/>
      <c r="I73" s="267"/>
    </row>
    <row r="74" spans="2:9" ht="15" customHeight="1" x14ac:dyDescent="0.35">
      <c r="B74" s="238" t="s">
        <v>42</v>
      </c>
      <c r="C74" s="63"/>
      <c r="D74" s="63"/>
      <c r="E74" s="7"/>
      <c r="G74" s="268"/>
      <c r="H74" s="255"/>
      <c r="I74" s="269"/>
    </row>
    <row r="75" spans="2:9" ht="12.65" customHeight="1" x14ac:dyDescent="0.35">
      <c r="B75" s="238"/>
      <c r="C75" s="63"/>
      <c r="D75" s="63"/>
      <c r="E75" s="7"/>
      <c r="G75" s="268"/>
      <c r="H75" s="255"/>
      <c r="I75" s="269"/>
    </row>
    <row r="76" spans="2:9" x14ac:dyDescent="0.35">
      <c r="B76" s="238"/>
      <c r="C76" s="63"/>
      <c r="D76" s="63"/>
      <c r="E76" s="7"/>
      <c r="G76" s="268"/>
      <c r="H76" s="255"/>
      <c r="I76" s="269"/>
    </row>
    <row r="77" spans="2:9" ht="11.15" customHeight="1" x14ac:dyDescent="0.35">
      <c r="B77" s="238"/>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E25-E63</f>
        <v>#VALUE!</v>
      </c>
      <c r="G79" s="268"/>
      <c r="H79" s="255"/>
      <c r="I79" s="269"/>
    </row>
    <row r="80" spans="2:9" x14ac:dyDescent="0.35">
      <c r="B80" s="130" t="s">
        <v>5</v>
      </c>
      <c r="C80" s="9"/>
      <c r="D80" s="9"/>
      <c r="E80" s="4"/>
      <c r="G80" s="268"/>
      <c r="H80" s="255"/>
      <c r="I80" s="269"/>
    </row>
    <row r="81" spans="2:9" x14ac:dyDescent="0.35">
      <c r="B81" s="147" t="s">
        <v>44</v>
      </c>
      <c r="C81" s="9"/>
      <c r="D81" s="9"/>
      <c r="E81" s="5" t="e">
        <f>E27-E65</f>
        <v>#VALUE!</v>
      </c>
      <c r="G81" s="268"/>
      <c r="H81" s="255"/>
      <c r="I81" s="269"/>
    </row>
    <row r="82" spans="2:9" x14ac:dyDescent="0.35">
      <c r="B82" s="147"/>
      <c r="C82" s="9"/>
      <c r="D82" s="9"/>
      <c r="E82" s="4"/>
      <c r="G82" s="268"/>
      <c r="H82" s="255"/>
      <c r="I82" s="269"/>
    </row>
    <row r="83" spans="2:9" x14ac:dyDescent="0.35">
      <c r="B83" s="147" t="s">
        <v>45</v>
      </c>
      <c r="C83" s="9"/>
      <c r="D83" s="9"/>
      <c r="E83" s="5" t="e">
        <f>E29-E67</f>
        <v>#VALUE!</v>
      </c>
      <c r="G83" s="268"/>
      <c r="H83" s="255"/>
      <c r="I83" s="269"/>
    </row>
    <row r="84" spans="2:9" x14ac:dyDescent="0.35">
      <c r="B84" s="130" t="s">
        <v>5</v>
      </c>
      <c r="C84" s="9"/>
      <c r="D84" s="9"/>
      <c r="E84" s="4"/>
      <c r="G84" s="268"/>
      <c r="H84" s="255"/>
      <c r="I84" s="269"/>
    </row>
    <row r="85" spans="2:9" x14ac:dyDescent="0.35">
      <c r="B85" s="148" t="s">
        <v>37</v>
      </c>
      <c r="C85" s="9"/>
      <c r="D85" s="9"/>
      <c r="E85" s="5" t="e">
        <f>E31-E69</f>
        <v>#VALUE!</v>
      </c>
      <c r="G85" s="268"/>
      <c r="H85" s="255"/>
      <c r="I85" s="269"/>
    </row>
    <row r="86" spans="2:9" ht="15" thickBot="1" x14ac:dyDescent="0.4">
      <c r="B86" s="149" t="s">
        <v>38</v>
      </c>
      <c r="C86" s="19"/>
      <c r="D86" s="19"/>
      <c r="E86" s="6" t="e">
        <f>E32-E70</f>
        <v>#VALUE!</v>
      </c>
      <c r="G86" s="270"/>
      <c r="H86" s="271"/>
      <c r="I86" s="272"/>
    </row>
    <row r="89" spans="2:9" ht="37.5" customHeight="1" x14ac:dyDescent="0.35">
      <c r="B89" s="235" t="s">
        <v>46</v>
      </c>
      <c r="C89" s="236"/>
      <c r="D89" s="236"/>
      <c r="E89" s="236"/>
      <c r="F89" s="236"/>
      <c r="G89" s="236"/>
      <c r="H89" s="236"/>
      <c r="I89" s="237"/>
    </row>
  </sheetData>
  <sheetProtection algorithmName="SHA-512" hashValue="6iT8CpZqczxuvVd/lF0lEyEBXl6iUMxIEp+PdNJVQi/iOQYPygo2C8AgCyqWVQKLovWqQpO2hfQsRPIGlW8jhA==" saltValue="R/V2ufAIyOcAPB5GuBadww==" spinCount="100000" sheet="1" objects="1" scenarios="1"/>
  <mergeCells count="17">
    <mergeCell ref="B10:E10"/>
    <mergeCell ref="B22:E22"/>
    <mergeCell ref="B1:E1"/>
    <mergeCell ref="G46:I48"/>
    <mergeCell ref="B34:E34"/>
    <mergeCell ref="C13:E14"/>
    <mergeCell ref="C15:E16"/>
    <mergeCell ref="B89:I89"/>
    <mergeCell ref="B56:C56"/>
    <mergeCell ref="B72:D72"/>
    <mergeCell ref="G50:I54"/>
    <mergeCell ref="G57:I70"/>
    <mergeCell ref="G73:I86"/>
    <mergeCell ref="B58:B61"/>
    <mergeCell ref="B74:B77"/>
    <mergeCell ref="C17:E18"/>
    <mergeCell ref="C19:E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B9D09-DEB0-44A5-93D8-F5E3D2F16870}">
  <dimension ref="B1:M89"/>
  <sheetViews>
    <sheetView showGridLines="0" zoomScale="80" zoomScaleNormal="80" workbookViewId="0">
      <selection activeCell="B12" sqref="B12"/>
    </sheetView>
  </sheetViews>
  <sheetFormatPr defaultRowHeight="14.5" x14ac:dyDescent="0.35"/>
  <cols>
    <col min="1" max="1" width="3.81640625" style="81" customWidth="1"/>
    <col min="2" max="2" width="63.08984375" style="120" customWidth="1"/>
    <col min="3" max="3" width="17.1796875" style="81" customWidth="1"/>
    <col min="4" max="4" width="3.1796875" style="81" customWidth="1"/>
    <col min="5" max="5" width="17.1796875" style="95" customWidth="1"/>
    <col min="6" max="6" width="3.08984375" style="81" customWidth="1"/>
    <col min="7" max="7" width="68.81640625" style="81" customWidth="1"/>
    <col min="8" max="10" width="8.7265625" style="81"/>
    <col min="11" max="11" width="23.1796875" style="81" customWidth="1"/>
    <col min="12" max="16384" width="8.7265625" style="81"/>
  </cols>
  <sheetData>
    <row r="1" spans="2:7" ht="19" customHeight="1" thickBot="1" x14ac:dyDescent="0.5">
      <c r="B1" s="275" t="s">
        <v>0</v>
      </c>
      <c r="C1" s="275"/>
      <c r="D1" s="275"/>
      <c r="E1" s="275"/>
      <c r="F1" s="223"/>
      <c r="G1" s="26"/>
    </row>
    <row r="2" spans="2:7" ht="19" thickBot="1" x14ac:dyDescent="0.5">
      <c r="B2" s="11" t="s">
        <v>1</v>
      </c>
      <c r="C2" s="12">
        <v>44044</v>
      </c>
      <c r="D2" s="13" t="s">
        <v>2</v>
      </c>
      <c r="E2" s="14">
        <v>44074</v>
      </c>
      <c r="F2" s="71"/>
      <c r="G2" s="121" t="s">
        <v>93</v>
      </c>
    </row>
    <row r="3" spans="2:7" ht="18.5" x14ac:dyDescent="0.45">
      <c r="B3" s="15" t="s">
        <v>3</v>
      </c>
      <c r="C3" s="83"/>
      <c r="D3" s="83"/>
      <c r="E3" s="84" t="s">
        <v>5</v>
      </c>
      <c r="F3" s="82"/>
    </row>
    <row r="4" spans="2:7" ht="18.5" x14ac:dyDescent="0.45">
      <c r="B4" s="15"/>
      <c r="C4" s="83"/>
      <c r="D4" s="83"/>
      <c r="E4" s="85"/>
      <c r="F4" s="82"/>
    </row>
    <row r="5" spans="2:7" ht="18.5" x14ac:dyDescent="0.45">
      <c r="B5" s="15" t="s">
        <v>4</v>
      </c>
      <c r="C5" s="83"/>
      <c r="D5" s="83"/>
      <c r="E5" s="86" t="s">
        <v>5</v>
      </c>
      <c r="F5" s="82"/>
    </row>
    <row r="6" spans="2:7" ht="18.5" x14ac:dyDescent="0.45">
      <c r="B6" s="17"/>
      <c r="C6" s="83"/>
      <c r="D6" s="83"/>
      <c r="E6" s="85"/>
      <c r="F6" s="82"/>
    </row>
    <row r="7" spans="2:7" ht="18.5" x14ac:dyDescent="0.45">
      <c r="B7" s="15" t="s">
        <v>6</v>
      </c>
      <c r="C7" s="87"/>
      <c r="D7" s="87"/>
      <c r="E7" s="88" t="s">
        <v>5</v>
      </c>
      <c r="F7" s="82"/>
    </row>
    <row r="8" spans="2:7" ht="20.149999999999999" customHeight="1" thickBot="1" x14ac:dyDescent="0.5">
      <c r="B8" s="18" t="s">
        <v>8</v>
      </c>
      <c r="C8" s="89"/>
      <c r="D8" s="89"/>
      <c r="E8" s="90"/>
      <c r="F8" s="82"/>
    </row>
    <row r="9" spans="2:7" ht="20.149999999999999" customHeight="1" thickBot="1" x14ac:dyDescent="0.5">
      <c r="B9" s="91"/>
      <c r="C9" s="87"/>
      <c r="D9" s="87"/>
      <c r="E9" s="92"/>
      <c r="F9" s="82"/>
    </row>
    <row r="10" spans="2:7" ht="167" customHeight="1" thickBot="1" x14ac:dyDescent="0.5">
      <c r="B10" s="246" t="s">
        <v>95</v>
      </c>
      <c r="C10" s="247"/>
      <c r="D10" s="247"/>
      <c r="E10" s="248"/>
      <c r="F10" s="82"/>
      <c r="G10" s="81" t="s">
        <v>5</v>
      </c>
    </row>
    <row r="11" spans="2:7" ht="14.5" customHeight="1" x14ac:dyDescent="0.45">
      <c r="B11" s="93"/>
      <c r="C11" s="93"/>
      <c r="D11" s="93"/>
      <c r="E11" s="94"/>
      <c r="F11" s="82"/>
    </row>
    <row r="12" spans="2:7" ht="14.5" customHeight="1" thickBot="1" x14ac:dyDescent="0.5">
      <c r="B12" s="209" t="s">
        <v>9</v>
      </c>
      <c r="F12" s="82"/>
    </row>
    <row r="13" spans="2:7" ht="14.5" customHeight="1" x14ac:dyDescent="0.35">
      <c r="B13" s="151" t="s">
        <v>10</v>
      </c>
      <c r="C13" s="279" t="str">
        <f>'June 19-July 31, 2020 repayment'!C13:E14</f>
        <v xml:space="preserve"> </v>
      </c>
      <c r="D13" s="279"/>
      <c r="E13" s="280"/>
    </row>
    <row r="14" spans="2:7" ht="14.5" customHeight="1" x14ac:dyDescent="0.35">
      <c r="B14" s="152"/>
      <c r="C14" s="281"/>
      <c r="D14" s="281"/>
      <c r="E14" s="282"/>
    </row>
    <row r="15" spans="2:7" ht="14.5" customHeight="1" x14ac:dyDescent="0.35">
      <c r="B15" s="152" t="s">
        <v>12</v>
      </c>
      <c r="C15" s="281" t="str">
        <f>'June 19-July 31, 2020 repayment'!C15:E16</f>
        <v xml:space="preserve"> </v>
      </c>
      <c r="D15" s="281"/>
      <c r="E15" s="282"/>
    </row>
    <row r="16" spans="2:7" ht="14.5" customHeight="1" x14ac:dyDescent="0.35">
      <c r="B16" s="152"/>
      <c r="C16" s="281"/>
      <c r="D16" s="281"/>
      <c r="E16" s="282"/>
    </row>
    <row r="17" spans="2:5" ht="14.5" customHeight="1" x14ac:dyDescent="0.35">
      <c r="B17" s="152" t="s">
        <v>13</v>
      </c>
      <c r="C17" s="263" t="s">
        <v>5</v>
      </c>
      <c r="D17" s="263"/>
      <c r="E17" s="276"/>
    </row>
    <row r="18" spans="2:5" ht="14.5" customHeight="1" x14ac:dyDescent="0.35">
      <c r="B18" s="152"/>
      <c r="C18" s="263"/>
      <c r="D18" s="263"/>
      <c r="E18" s="276"/>
    </row>
    <row r="19" spans="2:5" ht="14.5" customHeight="1" x14ac:dyDescent="0.35">
      <c r="B19" s="152" t="s">
        <v>14</v>
      </c>
      <c r="C19" s="263" t="s">
        <v>5</v>
      </c>
      <c r="D19" s="263"/>
      <c r="E19" s="276"/>
    </row>
    <row r="20" spans="2:5" ht="14.5" customHeight="1" thickBot="1" x14ac:dyDescent="0.4">
      <c r="B20" s="153"/>
      <c r="C20" s="277"/>
      <c r="D20" s="277"/>
      <c r="E20" s="278"/>
    </row>
    <row r="21" spans="2:5" s="97" customFormat="1" ht="14.5" customHeight="1" x14ac:dyDescent="0.35">
      <c r="B21" s="96"/>
      <c r="C21" s="1"/>
      <c r="D21" s="1"/>
      <c r="E21" s="3"/>
    </row>
    <row r="22" spans="2:5" ht="14.5" customHeight="1" thickBot="1" x14ac:dyDescent="0.4">
      <c r="B22" s="208" t="s">
        <v>15</v>
      </c>
      <c r="C22" s="208"/>
      <c r="D22" s="208"/>
      <c r="E22" s="208"/>
    </row>
    <row r="23" spans="2:5" ht="14.5" customHeight="1" x14ac:dyDescent="0.35">
      <c r="B23" s="124" t="s">
        <v>16</v>
      </c>
      <c r="C23" s="98"/>
      <c r="D23" s="98"/>
      <c r="E23" s="99" t="s">
        <v>5</v>
      </c>
    </row>
    <row r="24" spans="2:5" ht="14.5" customHeight="1" x14ac:dyDescent="0.35">
      <c r="B24" s="127"/>
      <c r="C24" s="92"/>
      <c r="D24" s="92"/>
      <c r="E24" s="100" t="s">
        <v>5</v>
      </c>
    </row>
    <row r="25" spans="2:5" ht="14.5" customHeight="1" x14ac:dyDescent="0.35">
      <c r="B25" s="127" t="s">
        <v>17</v>
      </c>
      <c r="C25" s="92"/>
      <c r="D25" s="92"/>
      <c r="E25" s="101" t="s">
        <v>5</v>
      </c>
    </row>
    <row r="26" spans="2:5" ht="14.5" customHeight="1" x14ac:dyDescent="0.35">
      <c r="B26" s="130" t="s">
        <v>21</v>
      </c>
      <c r="C26" s="92"/>
      <c r="D26" s="92"/>
      <c r="E26" s="100"/>
    </row>
    <row r="27" spans="2:5" ht="14.5" customHeight="1" x14ac:dyDescent="0.35">
      <c r="B27" s="127" t="s">
        <v>19</v>
      </c>
      <c r="C27" s="92"/>
      <c r="D27" s="92"/>
      <c r="E27" s="101" t="s">
        <v>5</v>
      </c>
    </row>
    <row r="28" spans="2:5" ht="14.5" customHeight="1" x14ac:dyDescent="0.35">
      <c r="B28" s="127"/>
      <c r="C28" s="92"/>
      <c r="D28" s="92"/>
      <c r="E28" s="100"/>
    </row>
    <row r="29" spans="2:5" ht="14.5" customHeight="1" x14ac:dyDescent="0.35">
      <c r="B29" s="127" t="s">
        <v>20</v>
      </c>
      <c r="C29" s="92"/>
      <c r="D29" s="92"/>
      <c r="E29" s="101" t="s">
        <v>5</v>
      </c>
    </row>
    <row r="30" spans="2:5" ht="14.5" customHeight="1" x14ac:dyDescent="0.35">
      <c r="B30" s="131" t="s">
        <v>21</v>
      </c>
      <c r="C30" s="92"/>
      <c r="D30" s="92"/>
      <c r="E30" s="100"/>
    </row>
    <row r="31" spans="2:5" ht="14.5" customHeight="1" x14ac:dyDescent="0.35">
      <c r="B31" s="132" t="s">
        <v>22</v>
      </c>
      <c r="C31" s="92"/>
      <c r="D31" s="92"/>
      <c r="E31" s="101" t="s">
        <v>5</v>
      </c>
    </row>
    <row r="32" spans="2:5" ht="14.5" customHeight="1" thickBot="1" x14ac:dyDescent="0.4">
      <c r="B32" s="133" t="s">
        <v>23</v>
      </c>
      <c r="C32" s="102"/>
      <c r="D32" s="102"/>
      <c r="E32" s="103" t="s">
        <v>5</v>
      </c>
    </row>
    <row r="33" spans="2:13" s="105" customFormat="1" ht="14.5" customHeight="1" x14ac:dyDescent="0.35">
      <c r="B33" s="42"/>
      <c r="C33" s="104"/>
      <c r="D33" s="104"/>
      <c r="E33" s="104"/>
    </row>
    <row r="34" spans="2:13" ht="14.5" customHeight="1" thickBot="1" x14ac:dyDescent="0.4">
      <c r="B34" s="224" t="s">
        <v>24</v>
      </c>
      <c r="C34" s="204"/>
      <c r="D34" s="204"/>
      <c r="E34" s="204"/>
      <c r="F34" s="204"/>
      <c r="G34" s="105"/>
    </row>
    <row r="35" spans="2:13" ht="29" customHeight="1" x14ac:dyDescent="0.35">
      <c r="B35" s="136" t="s">
        <v>102</v>
      </c>
      <c r="C35" s="106"/>
      <c r="D35" s="106"/>
      <c r="E35" s="45"/>
      <c r="G35" s="105"/>
    </row>
    <row r="36" spans="2:13" x14ac:dyDescent="0.35">
      <c r="B36" s="46" t="s">
        <v>48</v>
      </c>
      <c r="C36" s="87"/>
      <c r="D36" s="87"/>
      <c r="E36" s="10" t="s">
        <v>99</v>
      </c>
      <c r="G36" s="105"/>
    </row>
    <row r="37" spans="2:13" x14ac:dyDescent="0.35">
      <c r="B37" s="46" t="s">
        <v>49</v>
      </c>
      <c r="C37" s="87"/>
      <c r="D37" s="87"/>
      <c r="E37" s="10" t="s">
        <v>99</v>
      </c>
      <c r="G37" s="105"/>
    </row>
    <row r="38" spans="2:13" x14ac:dyDescent="0.35">
      <c r="B38" s="46" t="s">
        <v>50</v>
      </c>
      <c r="C38" s="87"/>
      <c r="D38" s="87"/>
      <c r="E38" s="10" t="s">
        <v>99</v>
      </c>
      <c r="G38" s="105"/>
    </row>
    <row r="39" spans="2:13" x14ac:dyDescent="0.35">
      <c r="B39" s="47" t="s">
        <v>51</v>
      </c>
      <c r="C39" s="87"/>
      <c r="D39" s="87"/>
      <c r="E39" s="10" t="s">
        <v>99</v>
      </c>
      <c r="G39" s="105"/>
    </row>
    <row r="40" spans="2:13" ht="14.5" customHeight="1" x14ac:dyDescent="0.35">
      <c r="B40" s="48"/>
      <c r="C40" s="87"/>
      <c r="D40" s="87"/>
      <c r="E40" s="85"/>
      <c r="G40" s="105"/>
    </row>
    <row r="41" spans="2:13" ht="14.5" customHeight="1" x14ac:dyDescent="0.35">
      <c r="B41" s="48" t="s">
        <v>25</v>
      </c>
      <c r="C41" s="87"/>
      <c r="D41" s="87"/>
      <c r="E41" s="108"/>
      <c r="G41" s="109" t="s">
        <v>5</v>
      </c>
      <c r="M41" s="109" t="s">
        <v>5</v>
      </c>
    </row>
    <row r="42" spans="2:13" ht="14.5" customHeight="1" x14ac:dyDescent="0.35">
      <c r="B42" s="47" t="s">
        <v>26</v>
      </c>
      <c r="C42" s="87"/>
      <c r="D42" s="87"/>
      <c r="E42" s="108"/>
      <c r="G42" s="109"/>
      <c r="M42" s="109"/>
    </row>
    <row r="43" spans="2:13" ht="14.5" customHeight="1" x14ac:dyDescent="0.35">
      <c r="B43" s="47" t="s">
        <v>27</v>
      </c>
      <c r="C43" s="87"/>
      <c r="D43" s="87"/>
      <c r="E43" s="108"/>
      <c r="G43" s="109"/>
      <c r="M43" s="109"/>
    </row>
    <row r="44" spans="2:13" ht="14.5" customHeight="1" x14ac:dyDescent="0.35">
      <c r="B44" s="49"/>
      <c r="C44" s="87"/>
      <c r="D44" s="87"/>
      <c r="E44" s="85"/>
      <c r="G44" s="109"/>
      <c r="M44" s="109"/>
    </row>
    <row r="45" spans="2:13" ht="14.5" customHeight="1" x14ac:dyDescent="0.35">
      <c r="B45" s="139" t="s">
        <v>28</v>
      </c>
      <c r="C45" s="87"/>
      <c r="D45" s="87"/>
      <c r="E45" s="108"/>
    </row>
    <row r="46" spans="2:13" ht="14.5" customHeight="1" x14ac:dyDescent="0.35">
      <c r="B46" s="47" t="s">
        <v>26</v>
      </c>
      <c r="C46" s="87"/>
      <c r="D46" s="87"/>
      <c r="E46" s="108"/>
      <c r="G46" s="265" t="s">
        <v>91</v>
      </c>
      <c r="H46" s="266"/>
      <c r="I46" s="267"/>
      <c r="J46" s="110"/>
      <c r="K46" s="110"/>
    </row>
    <row r="47" spans="2:13" ht="14.5" customHeight="1" x14ac:dyDescent="0.35">
      <c r="B47" s="47" t="s">
        <v>27</v>
      </c>
      <c r="C47" s="87"/>
      <c r="D47" s="87"/>
      <c r="E47" s="108"/>
      <c r="G47" s="268"/>
      <c r="H47" s="255"/>
      <c r="I47" s="269"/>
      <c r="J47" s="110"/>
      <c r="K47" s="110"/>
    </row>
    <row r="48" spans="2:13" ht="14.5" customHeight="1" thickBot="1" x14ac:dyDescent="0.4">
      <c r="B48" s="50"/>
      <c r="C48" s="87"/>
      <c r="D48" s="87"/>
      <c r="E48" s="80"/>
      <c r="G48" s="270"/>
      <c r="H48" s="271"/>
      <c r="I48" s="272"/>
      <c r="J48" s="110"/>
      <c r="K48" s="110"/>
    </row>
    <row r="49" spans="2:11" ht="14.5" customHeight="1" thickBot="1" x14ac:dyDescent="0.4">
      <c r="B49" s="50"/>
      <c r="C49" s="87"/>
      <c r="D49" s="87"/>
      <c r="E49" s="80"/>
      <c r="F49" s="105"/>
      <c r="G49" s="111"/>
      <c r="H49" s="110"/>
      <c r="I49" s="110"/>
      <c r="J49" s="110"/>
      <c r="K49" s="110"/>
    </row>
    <row r="50" spans="2:11" ht="29.5" customHeight="1" x14ac:dyDescent="0.35">
      <c r="B50" s="51" t="s">
        <v>87</v>
      </c>
      <c r="C50" s="87"/>
      <c r="D50" s="87"/>
      <c r="E50" s="107"/>
      <c r="G50" s="265" t="s">
        <v>29</v>
      </c>
      <c r="H50" s="266"/>
      <c r="I50" s="267"/>
    </row>
    <row r="51" spans="2:11" ht="14" customHeight="1" x14ac:dyDescent="0.35">
      <c r="B51" s="51" t="s">
        <v>88</v>
      </c>
      <c r="C51" s="87"/>
      <c r="D51" s="87"/>
      <c r="E51" s="108"/>
      <c r="G51" s="268"/>
      <c r="H51" s="255"/>
      <c r="I51" s="269"/>
    </row>
    <row r="52" spans="2:11" x14ac:dyDescent="0.35">
      <c r="B52" s="51"/>
      <c r="C52" s="87"/>
      <c r="D52" s="87"/>
      <c r="E52" s="85"/>
      <c r="G52" s="268"/>
      <c r="H52" s="255"/>
      <c r="I52" s="269"/>
    </row>
    <row r="53" spans="2:11" ht="29" x14ac:dyDescent="0.35">
      <c r="B53" s="51" t="s">
        <v>89</v>
      </c>
      <c r="C53" s="87"/>
      <c r="D53" s="87"/>
      <c r="E53" s="107"/>
      <c r="G53" s="268"/>
      <c r="H53" s="255"/>
      <c r="I53" s="269"/>
    </row>
    <row r="54" spans="2:11" ht="14.5" customHeight="1" thickBot="1" x14ac:dyDescent="0.4">
      <c r="B54" s="52" t="s">
        <v>90</v>
      </c>
      <c r="C54" s="89"/>
      <c r="D54" s="89"/>
      <c r="E54" s="112"/>
      <c r="G54" s="270"/>
      <c r="H54" s="271"/>
      <c r="I54" s="272"/>
    </row>
    <row r="55" spans="2:11" s="114" customFormat="1" x14ac:dyDescent="0.35">
      <c r="B55" s="113"/>
      <c r="E55" s="104"/>
    </row>
    <row r="56" spans="2:11" s="114" customFormat="1" ht="15" customHeight="1" thickBot="1" x14ac:dyDescent="0.4">
      <c r="B56" s="206" t="s">
        <v>30</v>
      </c>
      <c r="C56" s="206"/>
      <c r="E56" s="104"/>
    </row>
    <row r="57" spans="2:11" ht="29.25" customHeight="1" x14ac:dyDescent="0.35">
      <c r="B57" s="34" t="s">
        <v>31</v>
      </c>
      <c r="C57" s="106"/>
      <c r="D57" s="106"/>
      <c r="E57" s="115" t="s">
        <v>5</v>
      </c>
      <c r="G57" s="265" t="s">
        <v>32</v>
      </c>
      <c r="H57" s="266"/>
      <c r="I57" s="267"/>
    </row>
    <row r="58" spans="2:11" ht="15" customHeight="1" x14ac:dyDescent="0.35">
      <c r="B58" s="238" t="s">
        <v>33</v>
      </c>
      <c r="C58" s="87"/>
      <c r="D58" s="87"/>
      <c r="E58" s="116"/>
      <c r="G58" s="268"/>
      <c r="H58" s="255"/>
      <c r="I58" s="269"/>
    </row>
    <row r="59" spans="2:11" ht="13.5" customHeight="1" x14ac:dyDescent="0.35">
      <c r="B59" s="238"/>
      <c r="C59" s="87"/>
      <c r="D59" s="87"/>
      <c r="E59" s="116"/>
      <c r="G59" s="268"/>
      <c r="H59" s="255"/>
      <c r="I59" s="269"/>
    </row>
    <row r="60" spans="2:11" ht="11.15" customHeight="1" x14ac:dyDescent="0.35">
      <c r="B60" s="238"/>
      <c r="C60" s="87"/>
      <c r="D60" s="87"/>
      <c r="E60" s="116"/>
      <c r="G60" s="268"/>
      <c r="H60" s="255"/>
      <c r="I60" s="269"/>
    </row>
    <row r="61" spans="2:11" ht="14.5" customHeight="1" x14ac:dyDescent="0.35">
      <c r="B61" s="238"/>
      <c r="C61" s="87"/>
      <c r="D61" s="87"/>
      <c r="E61" s="116"/>
      <c r="G61" s="268"/>
      <c r="H61" s="255"/>
      <c r="I61" s="269"/>
    </row>
    <row r="62" spans="2:11" ht="15.65" customHeight="1" x14ac:dyDescent="0.35">
      <c r="B62" s="145"/>
      <c r="C62" s="117"/>
      <c r="D62" s="117"/>
      <c r="E62" s="79"/>
      <c r="G62" s="268"/>
      <c r="H62" s="255"/>
      <c r="I62" s="269"/>
    </row>
    <row r="63" spans="2:11" x14ac:dyDescent="0.35">
      <c r="B63" s="36" t="s">
        <v>34</v>
      </c>
      <c r="C63" s="87"/>
      <c r="D63" s="87"/>
      <c r="E63" s="108" t="s">
        <v>5</v>
      </c>
      <c r="G63" s="268"/>
      <c r="H63" s="255"/>
      <c r="I63" s="269"/>
    </row>
    <row r="64" spans="2:11" x14ac:dyDescent="0.35">
      <c r="B64" s="130" t="s">
        <v>21</v>
      </c>
      <c r="C64" s="87"/>
      <c r="D64" s="87"/>
      <c r="E64" s="85"/>
      <c r="G64" s="268"/>
      <c r="H64" s="255"/>
      <c r="I64" s="269"/>
    </row>
    <row r="65" spans="2:9" x14ac:dyDescent="0.35">
      <c r="B65" s="36" t="s">
        <v>35</v>
      </c>
      <c r="C65" s="87"/>
      <c r="D65" s="87"/>
      <c r="E65" s="108" t="s">
        <v>5</v>
      </c>
      <c r="G65" s="268"/>
      <c r="H65" s="255"/>
      <c r="I65" s="269"/>
    </row>
    <row r="66" spans="2:9" x14ac:dyDescent="0.35">
      <c r="B66" s="36"/>
      <c r="C66" s="87"/>
      <c r="D66" s="87"/>
      <c r="E66" s="85"/>
      <c r="G66" s="268"/>
      <c r="H66" s="255"/>
      <c r="I66" s="269"/>
    </row>
    <row r="67" spans="2:9" x14ac:dyDescent="0.35">
      <c r="B67" s="36" t="s">
        <v>36</v>
      </c>
      <c r="C67" s="87"/>
      <c r="D67" s="87"/>
      <c r="E67" s="108" t="s">
        <v>5</v>
      </c>
      <c r="G67" s="268"/>
      <c r="H67" s="255"/>
      <c r="I67" s="269"/>
    </row>
    <row r="68" spans="2:9" x14ac:dyDescent="0.35">
      <c r="B68" s="130" t="s">
        <v>21</v>
      </c>
      <c r="C68" s="87"/>
      <c r="D68" s="87"/>
      <c r="E68" s="85"/>
      <c r="G68" s="268"/>
      <c r="H68" s="255"/>
      <c r="I68" s="269"/>
    </row>
    <row r="69" spans="2:9" x14ac:dyDescent="0.35">
      <c r="B69" s="39" t="s">
        <v>37</v>
      </c>
      <c r="C69" s="87"/>
      <c r="D69" s="87"/>
      <c r="E69" s="108" t="s">
        <v>5</v>
      </c>
      <c r="G69" s="268"/>
      <c r="H69" s="255"/>
      <c r="I69" s="269"/>
    </row>
    <row r="70" spans="2:9" ht="15" thickBot="1" x14ac:dyDescent="0.4">
      <c r="B70" s="40" t="s">
        <v>38</v>
      </c>
      <c r="C70" s="89"/>
      <c r="D70" s="89"/>
      <c r="E70" s="112" t="s">
        <v>5</v>
      </c>
      <c r="G70" s="270"/>
      <c r="H70" s="271"/>
      <c r="I70" s="272"/>
    </row>
    <row r="71" spans="2:9" x14ac:dyDescent="0.35">
      <c r="B71" s="118"/>
      <c r="C71" s="87"/>
      <c r="D71" s="87"/>
      <c r="E71" s="92"/>
    </row>
    <row r="72" spans="2:9" ht="15.75" customHeight="1" thickBot="1" x14ac:dyDescent="0.4">
      <c r="B72" s="206" t="s">
        <v>105</v>
      </c>
      <c r="C72" s="210"/>
      <c r="D72" s="210"/>
    </row>
    <row r="73" spans="2:9" ht="16.5" customHeight="1" x14ac:dyDescent="0.35">
      <c r="B73" s="61" t="s">
        <v>40</v>
      </c>
      <c r="C73" s="44"/>
      <c r="D73" s="106"/>
      <c r="E73" s="8" t="e">
        <f>E23-('June 19-July 31, 2020 repayment'!E57+'August 1-31, 2020 repayment'!E57)</f>
        <v>#VALUE!</v>
      </c>
      <c r="G73" s="265" t="s">
        <v>41</v>
      </c>
      <c r="H73" s="266"/>
      <c r="I73" s="267"/>
    </row>
    <row r="74" spans="2:9" ht="15" customHeight="1" x14ac:dyDescent="0.35">
      <c r="B74" s="238" t="s">
        <v>42</v>
      </c>
      <c r="C74" s="63"/>
      <c r="D74" s="119"/>
      <c r="E74" s="7"/>
      <c r="G74" s="268"/>
      <c r="H74" s="255"/>
      <c r="I74" s="269"/>
    </row>
    <row r="75" spans="2:9" ht="12.65" customHeight="1" x14ac:dyDescent="0.35">
      <c r="B75" s="238"/>
      <c r="C75" s="63"/>
      <c r="D75" s="119"/>
      <c r="E75" s="7"/>
      <c r="G75" s="268"/>
      <c r="H75" s="255"/>
      <c r="I75" s="269"/>
    </row>
    <row r="76" spans="2:9" x14ac:dyDescent="0.35">
      <c r="B76" s="238"/>
      <c r="C76" s="63"/>
      <c r="D76" s="119"/>
      <c r="E76" s="7"/>
      <c r="G76" s="268"/>
      <c r="H76" s="255"/>
      <c r="I76" s="269"/>
    </row>
    <row r="77" spans="2:9" ht="11.15" customHeight="1" x14ac:dyDescent="0.35">
      <c r="B77" s="238"/>
      <c r="C77" s="63"/>
      <c r="D77" s="119"/>
      <c r="E77" s="7"/>
      <c r="G77" s="268"/>
      <c r="H77" s="255"/>
      <c r="I77" s="269"/>
    </row>
    <row r="78" spans="2:9" x14ac:dyDescent="0.35">
      <c r="B78" s="37"/>
      <c r="C78" s="63"/>
      <c r="D78" s="119"/>
      <c r="E78" s="7"/>
      <c r="G78" s="268"/>
      <c r="H78" s="255"/>
      <c r="I78" s="269"/>
    </row>
    <row r="79" spans="2:9" x14ac:dyDescent="0.35">
      <c r="B79" s="147" t="s">
        <v>43</v>
      </c>
      <c r="C79" s="9"/>
      <c r="D79" s="87"/>
      <c r="E79" s="5" t="e">
        <f>E25-('June 19-July 31, 2020 repayment'!E63+'August 1-31, 2020 repayment'!E63)</f>
        <v>#VALUE!</v>
      </c>
      <c r="G79" s="268"/>
      <c r="H79" s="255"/>
      <c r="I79" s="269"/>
    </row>
    <row r="80" spans="2:9" x14ac:dyDescent="0.35">
      <c r="B80" s="130" t="s">
        <v>5</v>
      </c>
      <c r="C80" s="9"/>
      <c r="D80" s="87"/>
      <c r="E80" s="4"/>
      <c r="G80" s="268"/>
      <c r="H80" s="255"/>
      <c r="I80" s="269"/>
    </row>
    <row r="81" spans="2:9" x14ac:dyDescent="0.35">
      <c r="B81" s="147" t="s">
        <v>44</v>
      </c>
      <c r="C81" s="9"/>
      <c r="D81" s="87"/>
      <c r="E81" s="5" t="e">
        <f>E27-('June 19-July 31, 2020 repayment'!E65+'August 1-31, 2020 repayment'!E65)</f>
        <v>#VALUE!</v>
      </c>
      <c r="G81" s="268"/>
      <c r="H81" s="255"/>
      <c r="I81" s="269"/>
    </row>
    <row r="82" spans="2:9" x14ac:dyDescent="0.35">
      <c r="B82" s="147"/>
      <c r="C82" s="9"/>
      <c r="D82" s="87"/>
      <c r="E82" s="4"/>
      <c r="G82" s="268"/>
      <c r="H82" s="255"/>
      <c r="I82" s="269"/>
    </row>
    <row r="83" spans="2:9" x14ac:dyDescent="0.35">
      <c r="B83" s="147" t="s">
        <v>45</v>
      </c>
      <c r="C83" s="9"/>
      <c r="D83" s="87"/>
      <c r="E83" s="5" t="e">
        <f>E29-('June 19-July 31, 2020 repayment'!E67+'August 1-31, 2020 repayment'!E67)</f>
        <v>#VALUE!</v>
      </c>
      <c r="G83" s="268"/>
      <c r="H83" s="255"/>
      <c r="I83" s="269"/>
    </row>
    <row r="84" spans="2:9" x14ac:dyDescent="0.35">
      <c r="B84" s="130" t="s">
        <v>5</v>
      </c>
      <c r="C84" s="9"/>
      <c r="D84" s="87"/>
      <c r="E84" s="4"/>
      <c r="G84" s="268"/>
      <c r="H84" s="255"/>
      <c r="I84" s="269"/>
    </row>
    <row r="85" spans="2:9" x14ac:dyDescent="0.35">
      <c r="B85" s="148" t="s">
        <v>37</v>
      </c>
      <c r="C85" s="9"/>
      <c r="D85" s="87"/>
      <c r="E85" s="5" t="e">
        <f>E31-('June 19-July 31, 2020 repayment'!E69+'August 1-31, 2020 repayment'!E69)</f>
        <v>#VALUE!</v>
      </c>
      <c r="G85" s="268"/>
      <c r="H85" s="255"/>
      <c r="I85" s="269"/>
    </row>
    <row r="86" spans="2:9" ht="15" thickBot="1" x14ac:dyDescent="0.4">
      <c r="B86" s="149" t="s">
        <v>38</v>
      </c>
      <c r="C86" s="19"/>
      <c r="D86" s="89"/>
      <c r="E86" s="6" t="e">
        <f>E32-('June 19-July 31, 2020 repayment'!E70+'August 1-31, 2020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wTZukr1ySLBWba1+4H6nF/IoeSCw8ocWZphgy5wjPqKbEzR+Uvs2v8kGPodVNJ3DuIvH7V4TPd2uooDnQBXJCQ==" saltValue="FIt5/FFCNr6ma8XmEnyMEg==" spinCount="100000" sheet="1" objects="1" scenarios="1"/>
  <mergeCells count="13">
    <mergeCell ref="B1:E1"/>
    <mergeCell ref="C19:E20"/>
    <mergeCell ref="B10:E10"/>
    <mergeCell ref="C13:E14"/>
    <mergeCell ref="C15:E16"/>
    <mergeCell ref="C17:E18"/>
    <mergeCell ref="G73:I86"/>
    <mergeCell ref="B74:B77"/>
    <mergeCell ref="B89:I89"/>
    <mergeCell ref="G46:I48"/>
    <mergeCell ref="G50:I54"/>
    <mergeCell ref="G57:I70"/>
    <mergeCell ref="B58:B6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336EE-98B0-473E-9CD7-0E1D6837B262}">
  <dimension ref="B1:M89"/>
  <sheetViews>
    <sheetView showGridLines="0" topLeftCell="A43" zoomScale="80" zoomScaleNormal="80" workbookViewId="0">
      <selection activeCell="B72" sqref="B72"/>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9" ht="19" customHeight="1" thickBot="1" x14ac:dyDescent="0.5">
      <c r="B1" s="275" t="s">
        <v>0</v>
      </c>
      <c r="C1" s="275"/>
      <c r="D1" s="275"/>
      <c r="E1" s="275"/>
      <c r="F1" s="223"/>
    </row>
    <row r="2" spans="2:9" ht="19" thickBot="1" x14ac:dyDescent="0.5">
      <c r="B2" s="11" t="s">
        <v>1</v>
      </c>
      <c r="C2" s="154">
        <v>44075</v>
      </c>
      <c r="D2" s="13" t="s">
        <v>2</v>
      </c>
      <c r="E2" s="155">
        <v>44104</v>
      </c>
      <c r="F2" s="71"/>
      <c r="G2" s="121" t="s">
        <v>93</v>
      </c>
    </row>
    <row r="3" spans="2:9" ht="18.5" x14ac:dyDescent="0.45">
      <c r="B3" s="15" t="s">
        <v>3</v>
      </c>
      <c r="C3" s="16"/>
      <c r="D3" s="16"/>
      <c r="E3" s="84" t="s">
        <v>5</v>
      </c>
      <c r="F3" s="71"/>
      <c r="G3" s="81"/>
      <c r="H3" s="81"/>
      <c r="I3" s="81"/>
    </row>
    <row r="4" spans="2:9" ht="18.5" x14ac:dyDescent="0.45">
      <c r="B4" s="15"/>
      <c r="C4" s="16"/>
      <c r="D4" s="16"/>
      <c r="E4" s="122"/>
      <c r="F4" s="71"/>
      <c r="G4" s="81"/>
      <c r="H4" s="81"/>
      <c r="I4" s="81"/>
    </row>
    <row r="5" spans="2:9" ht="18.5" x14ac:dyDescent="0.45">
      <c r="B5" s="15" t="s">
        <v>4</v>
      </c>
      <c r="C5" s="16"/>
      <c r="D5" s="16"/>
      <c r="E5" s="86" t="s">
        <v>5</v>
      </c>
      <c r="F5" s="71"/>
      <c r="G5" s="81"/>
      <c r="H5" s="81"/>
      <c r="I5" s="81"/>
    </row>
    <row r="6" spans="2:9" ht="18.5" x14ac:dyDescent="0.45">
      <c r="B6" s="17"/>
      <c r="C6" s="16"/>
      <c r="D6" s="16"/>
      <c r="E6" s="122"/>
      <c r="F6" s="71"/>
      <c r="G6" s="81"/>
      <c r="H6" s="81"/>
      <c r="I6" s="81"/>
    </row>
    <row r="7" spans="2:9" ht="18.5" x14ac:dyDescent="0.45">
      <c r="B7" s="15" t="s">
        <v>6</v>
      </c>
      <c r="C7" s="9"/>
      <c r="D7" s="9"/>
      <c r="E7" s="88" t="s">
        <v>5</v>
      </c>
      <c r="F7" s="71"/>
      <c r="G7" s="81"/>
      <c r="H7" s="81"/>
      <c r="I7" s="81"/>
    </row>
    <row r="8" spans="2:9" ht="20.149999999999999" customHeight="1" thickBot="1" x14ac:dyDescent="0.5">
      <c r="B8" s="18" t="s">
        <v>8</v>
      </c>
      <c r="C8" s="19"/>
      <c r="D8" s="19"/>
      <c r="E8" s="20"/>
      <c r="F8" s="71"/>
      <c r="G8" s="81"/>
      <c r="H8" s="81"/>
      <c r="I8" s="81"/>
    </row>
    <row r="9" spans="2:9" ht="20.149999999999999" customHeight="1" thickBot="1" x14ac:dyDescent="0.5">
      <c r="B9" s="21"/>
      <c r="C9" s="9"/>
      <c r="D9" s="9"/>
      <c r="E9" s="22"/>
      <c r="F9" s="71"/>
      <c r="G9" s="81"/>
      <c r="H9" s="81"/>
      <c r="I9" s="81"/>
    </row>
    <row r="10" spans="2:9" ht="146" customHeight="1" thickBot="1" x14ac:dyDescent="0.5">
      <c r="B10" s="246" t="s">
        <v>95</v>
      </c>
      <c r="C10" s="247"/>
      <c r="D10" s="247"/>
      <c r="E10" s="248"/>
      <c r="F10" s="71"/>
      <c r="G10" s="81" t="s">
        <v>5</v>
      </c>
      <c r="H10" s="81"/>
      <c r="I10" s="81"/>
    </row>
    <row r="11" spans="2:9" ht="14.5" customHeight="1" x14ac:dyDescent="0.45">
      <c r="B11" s="23"/>
      <c r="C11" s="23"/>
      <c r="D11" s="23"/>
      <c r="E11" s="24"/>
      <c r="F11" s="71"/>
      <c r="G11" s="81"/>
      <c r="H11" s="81"/>
      <c r="I11" s="81"/>
    </row>
    <row r="12" spans="2:9" ht="14.5" customHeight="1" thickBot="1" x14ac:dyDescent="0.5">
      <c r="B12" s="209" t="s">
        <v>9</v>
      </c>
      <c r="F12" s="71"/>
      <c r="G12" s="81"/>
      <c r="H12" s="81"/>
      <c r="I12" s="81"/>
    </row>
    <row r="13" spans="2:9" ht="14.5" customHeight="1" x14ac:dyDescent="0.35">
      <c r="B13" s="28" t="s">
        <v>10</v>
      </c>
      <c r="C13" s="279" t="str">
        <f>'June 19-July 31, 2020 repayment'!C13:E14</f>
        <v xml:space="preserve"> </v>
      </c>
      <c r="D13" s="279"/>
      <c r="E13" s="280"/>
      <c r="G13" s="81"/>
      <c r="H13" s="81"/>
      <c r="I13" s="81"/>
    </row>
    <row r="14" spans="2:9" ht="14.5" customHeight="1" x14ac:dyDescent="0.35">
      <c r="B14" s="29"/>
      <c r="C14" s="281"/>
      <c r="D14" s="281"/>
      <c r="E14" s="282"/>
      <c r="G14" s="81"/>
      <c r="H14" s="81"/>
      <c r="I14" s="81"/>
    </row>
    <row r="15" spans="2:9" ht="14.5" customHeight="1" x14ac:dyDescent="0.35">
      <c r="B15" s="29" t="s">
        <v>12</v>
      </c>
      <c r="C15" s="281" t="str">
        <f>'June 19-July 31, 2020 repayment'!C15:E16</f>
        <v xml:space="preserve"> </v>
      </c>
      <c r="D15" s="281"/>
      <c r="E15" s="282"/>
      <c r="G15" s="81" t="s">
        <v>5</v>
      </c>
      <c r="H15" s="81"/>
      <c r="I15" s="81"/>
    </row>
    <row r="16" spans="2:9" ht="14.5" customHeight="1" x14ac:dyDescent="0.35">
      <c r="B16" s="29"/>
      <c r="C16" s="281"/>
      <c r="D16" s="281"/>
      <c r="E16" s="282"/>
      <c r="G16" s="81"/>
      <c r="H16" s="81"/>
      <c r="I16" s="81"/>
    </row>
    <row r="17" spans="2:9" ht="14.5" customHeight="1" x14ac:dyDescent="0.35">
      <c r="B17" s="29" t="s">
        <v>13</v>
      </c>
      <c r="C17" s="263" t="s">
        <v>5</v>
      </c>
      <c r="D17" s="263"/>
      <c r="E17" s="276"/>
      <c r="G17" s="81"/>
      <c r="H17" s="81"/>
      <c r="I17" s="81"/>
    </row>
    <row r="18" spans="2:9" ht="14.5" customHeight="1" x14ac:dyDescent="0.35">
      <c r="B18" s="29"/>
      <c r="C18" s="263"/>
      <c r="D18" s="263"/>
      <c r="E18" s="276"/>
      <c r="G18" s="81"/>
      <c r="H18" s="81"/>
      <c r="I18" s="81"/>
    </row>
    <row r="19" spans="2:9" ht="14.5" customHeight="1" x14ac:dyDescent="0.35">
      <c r="B19" s="29" t="s">
        <v>14</v>
      </c>
      <c r="C19" s="263" t="s">
        <v>5</v>
      </c>
      <c r="D19" s="263"/>
      <c r="E19" s="276"/>
      <c r="G19" s="81"/>
      <c r="H19" s="81"/>
      <c r="I19" s="81"/>
    </row>
    <row r="20" spans="2:9" ht="14.5" customHeight="1" thickBot="1" x14ac:dyDescent="0.4">
      <c r="B20" s="30"/>
      <c r="C20" s="277"/>
      <c r="D20" s="277"/>
      <c r="E20" s="278"/>
      <c r="G20" s="81"/>
      <c r="H20" s="81"/>
      <c r="I20" s="81"/>
    </row>
    <row r="21" spans="2:9" s="53" customFormat="1" ht="14.5" customHeight="1" x14ac:dyDescent="0.35">
      <c r="B21" s="31"/>
      <c r="C21" s="32"/>
      <c r="D21" s="32"/>
      <c r="E21" s="33"/>
      <c r="G21" s="97"/>
      <c r="H21" s="97"/>
      <c r="I21" s="97"/>
    </row>
    <row r="22" spans="2:9" ht="14.5" customHeight="1" thickBot="1" x14ac:dyDescent="0.4">
      <c r="B22" s="208" t="s">
        <v>15</v>
      </c>
      <c r="C22" s="208"/>
      <c r="D22" s="208"/>
      <c r="E22" s="208"/>
      <c r="G22" s="81"/>
      <c r="H22" s="81"/>
      <c r="I22" s="81"/>
    </row>
    <row r="23" spans="2:9" ht="14.5" customHeight="1" x14ac:dyDescent="0.35">
      <c r="B23" s="124" t="s">
        <v>16</v>
      </c>
      <c r="C23" s="125"/>
      <c r="D23" s="125"/>
      <c r="E23" s="99" t="s">
        <v>5</v>
      </c>
      <c r="G23" s="81"/>
      <c r="H23" s="81"/>
      <c r="I23" s="81"/>
    </row>
    <row r="24" spans="2:9" ht="14.5" customHeight="1" x14ac:dyDescent="0.35">
      <c r="B24" s="127"/>
      <c r="C24" s="22"/>
      <c r="D24" s="22"/>
      <c r="E24" s="100" t="s">
        <v>5</v>
      </c>
      <c r="G24" s="81"/>
      <c r="H24" s="81"/>
      <c r="I24" s="81"/>
    </row>
    <row r="25" spans="2:9" ht="14.5" customHeight="1" x14ac:dyDescent="0.35">
      <c r="B25" s="127" t="s">
        <v>17</v>
      </c>
      <c r="C25" s="22"/>
      <c r="D25" s="22"/>
      <c r="E25" s="101" t="s">
        <v>5</v>
      </c>
      <c r="G25" s="81"/>
      <c r="H25" s="81"/>
      <c r="I25" s="81"/>
    </row>
    <row r="26" spans="2:9" ht="14.5" customHeight="1" x14ac:dyDescent="0.35">
      <c r="B26" s="130" t="s">
        <v>21</v>
      </c>
      <c r="C26" s="22"/>
      <c r="D26" s="22"/>
      <c r="E26" s="100"/>
      <c r="G26" s="81"/>
      <c r="H26" s="81"/>
      <c r="I26" s="81"/>
    </row>
    <row r="27" spans="2:9" ht="14.5" customHeight="1" x14ac:dyDescent="0.35">
      <c r="B27" s="127" t="s">
        <v>19</v>
      </c>
      <c r="C27" s="22"/>
      <c r="D27" s="22"/>
      <c r="E27" s="101" t="s">
        <v>5</v>
      </c>
      <c r="G27" s="81"/>
      <c r="H27" s="81"/>
      <c r="I27" s="81"/>
    </row>
    <row r="28" spans="2:9" ht="14.5" customHeight="1" x14ac:dyDescent="0.35">
      <c r="B28" s="127"/>
      <c r="C28" s="22"/>
      <c r="D28" s="22"/>
      <c r="E28" s="100"/>
      <c r="G28" s="81"/>
      <c r="H28" s="81"/>
      <c r="I28" s="81"/>
    </row>
    <row r="29" spans="2:9" ht="14.5" customHeight="1" x14ac:dyDescent="0.35">
      <c r="B29" s="127" t="s">
        <v>20</v>
      </c>
      <c r="C29" s="22"/>
      <c r="D29" s="22"/>
      <c r="E29" s="101" t="s">
        <v>5</v>
      </c>
      <c r="G29" s="81"/>
      <c r="H29" s="81"/>
      <c r="I29" s="81"/>
    </row>
    <row r="30" spans="2:9" ht="14.5" customHeight="1" x14ac:dyDescent="0.35">
      <c r="B30" s="131" t="s">
        <v>21</v>
      </c>
      <c r="C30" s="22"/>
      <c r="D30" s="22"/>
      <c r="E30" s="100" t="s">
        <v>5</v>
      </c>
      <c r="G30" s="81"/>
      <c r="H30" s="81"/>
      <c r="I30" s="81"/>
    </row>
    <row r="31" spans="2:9" ht="14.5" customHeight="1" x14ac:dyDescent="0.35">
      <c r="B31" s="132" t="s">
        <v>22</v>
      </c>
      <c r="C31" s="22"/>
      <c r="D31" s="22"/>
      <c r="E31" s="101" t="s">
        <v>5</v>
      </c>
      <c r="G31" s="81"/>
      <c r="H31" s="81"/>
      <c r="I31" s="81"/>
    </row>
    <row r="32" spans="2:9" ht="14.5" customHeight="1" thickBot="1" x14ac:dyDescent="0.4">
      <c r="B32" s="133" t="s">
        <v>23</v>
      </c>
      <c r="C32" s="134"/>
      <c r="D32" s="134"/>
      <c r="E32" s="103" t="s">
        <v>5</v>
      </c>
      <c r="G32" s="81"/>
      <c r="H32" s="81"/>
      <c r="I32" s="81"/>
    </row>
    <row r="33" spans="2:13" s="54" customFormat="1" ht="14.5" customHeight="1" x14ac:dyDescent="0.35">
      <c r="B33" s="42"/>
      <c r="C33" s="43"/>
      <c r="D33" s="43"/>
      <c r="E33" s="43"/>
      <c r="G33" s="105"/>
      <c r="H33" s="105"/>
      <c r="I33" s="105"/>
    </row>
    <row r="34" spans="2:13" ht="14.5" customHeight="1" thickBot="1" x14ac:dyDescent="0.4">
      <c r="B34" s="224" t="s">
        <v>53</v>
      </c>
      <c r="C34" s="205"/>
      <c r="D34" s="205"/>
      <c r="E34" s="205"/>
      <c r="F34" s="205"/>
      <c r="G34" s="105"/>
      <c r="H34" s="81"/>
      <c r="I34" s="81"/>
    </row>
    <row r="35" spans="2:13" ht="14.5" customHeight="1" x14ac:dyDescent="0.35">
      <c r="B35" s="136" t="s">
        <v>102</v>
      </c>
      <c r="C35" s="44"/>
      <c r="D35" s="44"/>
      <c r="E35" s="45"/>
      <c r="G35" s="105"/>
      <c r="H35" s="81"/>
      <c r="I35" s="81"/>
    </row>
    <row r="36" spans="2:13" ht="14.5" customHeight="1" x14ac:dyDescent="0.35">
      <c r="B36" s="46" t="s">
        <v>48</v>
      </c>
      <c r="C36" s="9"/>
      <c r="D36" s="9"/>
      <c r="E36" s="10" t="s">
        <v>99</v>
      </c>
      <c r="G36" s="105"/>
      <c r="H36" s="81"/>
      <c r="I36" s="81"/>
    </row>
    <row r="37" spans="2:13" ht="14.5" customHeight="1" x14ac:dyDescent="0.35">
      <c r="B37" s="46" t="s">
        <v>49</v>
      </c>
      <c r="C37" s="9"/>
      <c r="D37" s="9"/>
      <c r="E37" s="10" t="s">
        <v>99</v>
      </c>
      <c r="G37" s="105"/>
      <c r="H37" s="81"/>
      <c r="I37" s="81"/>
    </row>
    <row r="38" spans="2:13" ht="14.5" customHeight="1" x14ac:dyDescent="0.35">
      <c r="B38" s="46" t="s">
        <v>50</v>
      </c>
      <c r="C38" s="9"/>
      <c r="D38" s="9"/>
      <c r="E38" s="10" t="s">
        <v>99</v>
      </c>
      <c r="G38" s="105"/>
      <c r="H38" s="81"/>
      <c r="I38" s="81"/>
    </row>
    <row r="39" spans="2:13" ht="14.5" customHeight="1" x14ac:dyDescent="0.35">
      <c r="B39" s="47" t="s">
        <v>51</v>
      </c>
      <c r="C39" s="9"/>
      <c r="D39" s="9"/>
      <c r="E39" s="10" t="s">
        <v>99</v>
      </c>
      <c r="G39" s="105"/>
      <c r="H39" s="81"/>
      <c r="I39" s="81"/>
    </row>
    <row r="40" spans="2:13" ht="14.5" customHeight="1" x14ac:dyDescent="0.35">
      <c r="B40" s="48"/>
      <c r="C40" s="9"/>
      <c r="D40" s="9"/>
      <c r="E40" s="85"/>
      <c r="G40" s="105"/>
      <c r="H40" s="81"/>
      <c r="I40" s="81"/>
    </row>
    <row r="41" spans="2:13" ht="14.5" customHeight="1" x14ac:dyDescent="0.35">
      <c r="B41" s="48" t="s">
        <v>25</v>
      </c>
      <c r="C41" s="9"/>
      <c r="D41" s="9"/>
      <c r="E41" s="108"/>
      <c r="G41" s="109" t="s">
        <v>5</v>
      </c>
      <c r="H41" s="81"/>
      <c r="I41" s="81"/>
      <c r="M41" s="138" t="s">
        <v>5</v>
      </c>
    </row>
    <row r="42" spans="2:13" ht="14.5" customHeight="1" x14ac:dyDescent="0.35">
      <c r="B42" s="47" t="s">
        <v>26</v>
      </c>
      <c r="C42" s="9"/>
      <c r="D42" s="9"/>
      <c r="E42" s="108"/>
      <c r="G42" s="109"/>
      <c r="H42" s="81"/>
      <c r="I42" s="81"/>
      <c r="M42" s="138"/>
    </row>
    <row r="43" spans="2:13" ht="14.5" customHeight="1" x14ac:dyDescent="0.35">
      <c r="B43" s="47" t="s">
        <v>27</v>
      </c>
      <c r="C43" s="9"/>
      <c r="D43" s="9"/>
      <c r="E43" s="108"/>
      <c r="G43" s="109"/>
      <c r="H43" s="81"/>
      <c r="I43" s="81"/>
      <c r="M43" s="138"/>
    </row>
    <row r="44" spans="2:13" ht="14.5" customHeight="1" x14ac:dyDescent="0.35">
      <c r="B44" s="49"/>
      <c r="C44" s="9"/>
      <c r="D44" s="9"/>
      <c r="E44" s="73"/>
      <c r="G44" s="109"/>
      <c r="H44" s="81"/>
      <c r="I44" s="81"/>
      <c r="M44" s="138"/>
    </row>
    <row r="45" spans="2:13" ht="14.5" customHeight="1" x14ac:dyDescent="0.35">
      <c r="B45" s="139" t="s">
        <v>28</v>
      </c>
      <c r="C45" s="9"/>
      <c r="D45" s="9"/>
      <c r="E45" s="108"/>
      <c r="G45" s="109"/>
      <c r="H45" s="81"/>
      <c r="I45" s="81"/>
      <c r="M45" s="138"/>
    </row>
    <row r="46" spans="2:13" ht="14.5" customHeight="1" thickBot="1" x14ac:dyDescent="0.4">
      <c r="B46" s="47" t="s">
        <v>26</v>
      </c>
      <c r="C46" s="9"/>
      <c r="D46" s="9"/>
      <c r="E46" s="108"/>
      <c r="G46" s="81"/>
      <c r="H46" s="81"/>
      <c r="I46" s="81"/>
    </row>
    <row r="47" spans="2:13" ht="14.5" customHeight="1" x14ac:dyDescent="0.35">
      <c r="B47" s="47" t="s">
        <v>27</v>
      </c>
      <c r="C47" s="9"/>
      <c r="D47" s="9"/>
      <c r="E47" s="108"/>
      <c r="G47" s="265" t="s">
        <v>91</v>
      </c>
      <c r="H47" s="266"/>
      <c r="I47" s="267"/>
      <c r="J47" s="140"/>
      <c r="K47" s="140"/>
    </row>
    <row r="48" spans="2:13" ht="14.5" customHeight="1" thickBot="1" x14ac:dyDescent="0.4">
      <c r="B48" s="50"/>
      <c r="C48" s="9"/>
      <c r="D48" s="9"/>
      <c r="E48" s="80"/>
      <c r="G48" s="270"/>
      <c r="H48" s="271"/>
      <c r="I48" s="272"/>
      <c r="J48" s="140"/>
      <c r="K48" s="140"/>
    </row>
    <row r="49" spans="2:11" ht="14.5" customHeight="1" thickBot="1" x14ac:dyDescent="0.4">
      <c r="B49" s="50"/>
      <c r="C49" s="9"/>
      <c r="D49" s="9"/>
      <c r="E49" s="4"/>
      <c r="F49" s="54"/>
      <c r="G49" s="111"/>
      <c r="H49" s="110"/>
      <c r="I49" s="110"/>
      <c r="J49" s="140"/>
      <c r="K49" s="140"/>
    </row>
    <row r="50" spans="2:11" ht="29.5" customHeight="1" x14ac:dyDescent="0.35">
      <c r="B50" s="51" t="s">
        <v>87</v>
      </c>
      <c r="C50" s="9"/>
      <c r="D50" s="9"/>
      <c r="E50" s="107"/>
      <c r="G50" s="265" t="s">
        <v>29</v>
      </c>
      <c r="H50" s="266"/>
      <c r="I50" s="267"/>
    </row>
    <row r="51" spans="2:11" ht="14" customHeight="1" x14ac:dyDescent="0.35">
      <c r="B51" s="51" t="s">
        <v>88</v>
      </c>
      <c r="C51" s="9"/>
      <c r="D51" s="9"/>
      <c r="E51" s="108"/>
      <c r="G51" s="268"/>
      <c r="H51" s="255"/>
      <c r="I51" s="269"/>
    </row>
    <row r="52" spans="2:11" x14ac:dyDescent="0.35">
      <c r="B52" s="51"/>
      <c r="C52" s="9"/>
      <c r="D52" s="9"/>
      <c r="E52" s="85"/>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c r="G55" s="114"/>
      <c r="H55" s="114"/>
      <c r="I55" s="114"/>
    </row>
    <row r="56" spans="2:11" s="144" customFormat="1" ht="15" customHeight="1" thickBot="1" x14ac:dyDescent="0.4">
      <c r="B56" s="207" t="s">
        <v>54</v>
      </c>
      <c r="C56" s="207"/>
      <c r="D56" s="202"/>
      <c r="E56" s="69"/>
      <c r="G56" s="114"/>
      <c r="H56" s="114"/>
      <c r="I56" s="114"/>
    </row>
    <row r="57" spans="2:11" ht="14.5" customHeight="1" x14ac:dyDescent="0.35">
      <c r="B57" s="34" t="s">
        <v>31</v>
      </c>
      <c r="C57" s="44"/>
      <c r="D57" s="44"/>
      <c r="E57" s="115" t="s">
        <v>5</v>
      </c>
      <c r="G57" s="265" t="s">
        <v>32</v>
      </c>
      <c r="H57" s="266"/>
      <c r="I57" s="267"/>
    </row>
    <row r="58" spans="2:11" ht="14.5" customHeight="1" x14ac:dyDescent="0.35">
      <c r="B58" s="238" t="s">
        <v>33</v>
      </c>
      <c r="C58" s="9"/>
      <c r="D58" s="9"/>
      <c r="E58" s="116"/>
      <c r="G58" s="268"/>
      <c r="H58" s="255"/>
      <c r="I58" s="269"/>
    </row>
    <row r="59" spans="2:11" ht="14.5" customHeight="1" x14ac:dyDescent="0.35">
      <c r="B59" s="238"/>
      <c r="C59" s="9"/>
      <c r="D59" s="9"/>
      <c r="E59" s="116"/>
      <c r="G59" s="268"/>
      <c r="H59" s="255"/>
      <c r="I59" s="269"/>
    </row>
    <row r="60" spans="2:11" ht="14.5" customHeight="1" x14ac:dyDescent="0.35">
      <c r="B60" s="238"/>
      <c r="C60" s="9"/>
      <c r="D60" s="9"/>
      <c r="E60" s="116"/>
      <c r="G60" s="268"/>
      <c r="H60" s="255"/>
      <c r="I60" s="269"/>
    </row>
    <row r="61" spans="2:11" ht="14.5" customHeight="1" x14ac:dyDescent="0.35">
      <c r="B61" s="238"/>
      <c r="C61" s="9"/>
      <c r="D61" s="9"/>
      <c r="E61" s="116"/>
      <c r="G61" s="268"/>
      <c r="H61" s="255"/>
      <c r="I61" s="269"/>
    </row>
    <row r="62" spans="2:11" ht="14.5" customHeight="1" x14ac:dyDescent="0.35">
      <c r="B62" s="145"/>
      <c r="C62" s="55"/>
      <c r="D62" s="55"/>
      <c r="E62" s="79"/>
      <c r="G62" s="268"/>
      <c r="H62" s="255"/>
      <c r="I62" s="269"/>
    </row>
    <row r="63" spans="2:11" ht="14.5" customHeight="1" x14ac:dyDescent="0.35">
      <c r="B63" s="36" t="s">
        <v>34</v>
      </c>
      <c r="C63" s="9"/>
      <c r="D63" s="9"/>
      <c r="E63" s="108" t="s">
        <v>5</v>
      </c>
      <c r="G63" s="268"/>
      <c r="H63" s="255"/>
      <c r="I63" s="269"/>
    </row>
    <row r="64" spans="2:11" ht="14.5" customHeight="1" x14ac:dyDescent="0.35">
      <c r="B64" s="130" t="s">
        <v>21</v>
      </c>
      <c r="C64" s="9"/>
      <c r="D64" s="9"/>
      <c r="E64" s="85"/>
      <c r="G64" s="268"/>
      <c r="H64" s="255"/>
      <c r="I64" s="269"/>
    </row>
    <row r="65" spans="2:9" ht="14.5" customHeight="1" x14ac:dyDescent="0.35">
      <c r="B65" s="36" t="s">
        <v>35</v>
      </c>
      <c r="C65" s="9"/>
      <c r="D65" s="9"/>
      <c r="E65" s="108" t="s">
        <v>5</v>
      </c>
      <c r="G65" s="268"/>
      <c r="H65" s="255"/>
      <c r="I65" s="269"/>
    </row>
    <row r="66" spans="2:9" ht="14.5" customHeight="1" x14ac:dyDescent="0.35">
      <c r="B66" s="36"/>
      <c r="C66" s="9"/>
      <c r="D66" s="9"/>
      <c r="E66" s="85" t="s">
        <v>5</v>
      </c>
      <c r="G66" s="268"/>
      <c r="H66" s="255"/>
      <c r="I66" s="269"/>
    </row>
    <row r="67" spans="2:9" ht="14.5" customHeight="1" x14ac:dyDescent="0.35">
      <c r="B67" s="36" t="s">
        <v>36</v>
      </c>
      <c r="C67" s="9"/>
      <c r="D67" s="9"/>
      <c r="E67" s="108" t="s">
        <v>5</v>
      </c>
      <c r="G67" s="268"/>
      <c r="H67" s="255"/>
      <c r="I67" s="269"/>
    </row>
    <row r="68" spans="2:9" ht="14.5" customHeight="1" x14ac:dyDescent="0.35">
      <c r="B68" s="130" t="s">
        <v>21</v>
      </c>
      <c r="C68" s="9"/>
      <c r="D68" s="9"/>
      <c r="E68" s="85"/>
      <c r="G68" s="268"/>
      <c r="H68" s="255"/>
      <c r="I68" s="269"/>
    </row>
    <row r="69" spans="2:9" ht="14.5" customHeight="1" x14ac:dyDescent="0.35">
      <c r="B69" s="39" t="s">
        <v>37</v>
      </c>
      <c r="C69" s="9"/>
      <c r="D69" s="9"/>
      <c r="E69" s="108" t="s">
        <v>5</v>
      </c>
      <c r="G69" s="268"/>
      <c r="H69" s="255"/>
      <c r="I69" s="269"/>
    </row>
    <row r="70" spans="2:9" ht="14.5" customHeight="1" thickBot="1" x14ac:dyDescent="0.4">
      <c r="B70" s="40" t="s">
        <v>38</v>
      </c>
      <c r="C70" s="19"/>
      <c r="D70" s="19"/>
      <c r="E70" s="112" t="s">
        <v>5</v>
      </c>
      <c r="G70" s="270"/>
      <c r="H70" s="271"/>
      <c r="I70" s="272"/>
    </row>
    <row r="71" spans="2:9" ht="14.5" customHeight="1" x14ac:dyDescent="0.35">
      <c r="B71" s="146"/>
      <c r="C71" s="9"/>
      <c r="D71" s="9"/>
      <c r="E71" s="22"/>
      <c r="G71" s="81"/>
      <c r="H71" s="81"/>
      <c r="I71" s="81"/>
    </row>
    <row r="72" spans="2:9" ht="14.5" customHeight="1" thickBot="1" x14ac:dyDescent="0.4">
      <c r="B72" s="206" t="s">
        <v>105</v>
      </c>
      <c r="C72" s="210"/>
      <c r="D72" s="210"/>
      <c r="G72" s="81"/>
      <c r="H72" s="81"/>
      <c r="I72" s="81"/>
    </row>
    <row r="73" spans="2:9" ht="14.5" customHeight="1" x14ac:dyDescent="0.35">
      <c r="B73" s="61" t="s">
        <v>40</v>
      </c>
      <c r="C73" s="44"/>
      <c r="D73" s="44"/>
      <c r="E73" s="8" t="e">
        <f>E23-('June 19-July 31, 2020 repayment'!E57+'August 1-31, 2020 repayment'!E57+'September 1-30, 2020 repayment'!E57)</f>
        <v>#VALUE!</v>
      </c>
      <c r="G73" s="265" t="s">
        <v>41</v>
      </c>
      <c r="H73" s="266"/>
      <c r="I73" s="267"/>
    </row>
    <row r="74" spans="2:9" ht="14.5" customHeight="1" x14ac:dyDescent="0.35">
      <c r="B74" s="238" t="s">
        <v>42</v>
      </c>
      <c r="C74" s="63"/>
      <c r="D74" s="63"/>
      <c r="E74" s="7"/>
      <c r="G74" s="268"/>
      <c r="H74" s="255"/>
      <c r="I74" s="269"/>
    </row>
    <row r="75" spans="2:9" ht="14.5" customHeight="1" x14ac:dyDescent="0.35">
      <c r="B75" s="238"/>
      <c r="C75" s="63"/>
      <c r="D75" s="63"/>
      <c r="E75" s="7"/>
      <c r="G75" s="268"/>
      <c r="H75" s="255"/>
      <c r="I75" s="269"/>
    </row>
    <row r="76" spans="2:9" ht="14.5" customHeight="1" x14ac:dyDescent="0.35">
      <c r="B76" s="238"/>
      <c r="C76" s="63"/>
      <c r="D76" s="63"/>
      <c r="E76" s="7"/>
      <c r="G76" s="268"/>
      <c r="H76" s="255"/>
      <c r="I76" s="269"/>
    </row>
    <row r="77" spans="2:9" ht="14.5" customHeight="1" x14ac:dyDescent="0.35">
      <c r="B77" s="238"/>
      <c r="C77" s="63"/>
      <c r="D77" s="63"/>
      <c r="E77" s="7"/>
      <c r="G77" s="268"/>
      <c r="H77" s="255"/>
      <c r="I77" s="269"/>
    </row>
    <row r="78" spans="2:9" ht="14.5" customHeight="1" x14ac:dyDescent="0.35">
      <c r="B78" s="37"/>
      <c r="C78" s="63"/>
      <c r="D78" s="63"/>
      <c r="E78" s="7"/>
      <c r="G78" s="268"/>
      <c r="H78" s="255"/>
      <c r="I78" s="269"/>
    </row>
    <row r="79" spans="2:9" ht="14.5" customHeight="1" x14ac:dyDescent="0.35">
      <c r="B79" s="147" t="s">
        <v>43</v>
      </c>
      <c r="C79" s="9"/>
      <c r="D79" s="9"/>
      <c r="E79" s="5" t="e">
        <f>E25-('June 19-July 31, 2020 repayment'!E63+'August 1-31, 2020 repayment'!E63+'September 1-30, 2020 repayment'!E63)</f>
        <v>#VALUE!</v>
      </c>
      <c r="G79" s="268"/>
      <c r="H79" s="255"/>
      <c r="I79" s="269"/>
    </row>
    <row r="80" spans="2:9" ht="14.5" customHeight="1" x14ac:dyDescent="0.35">
      <c r="B80" s="130" t="s">
        <v>5</v>
      </c>
      <c r="C80" s="9"/>
      <c r="D80" s="9"/>
      <c r="E80" s="4"/>
      <c r="G80" s="268"/>
      <c r="H80" s="255"/>
      <c r="I80" s="269"/>
    </row>
    <row r="81" spans="2:9" ht="14.5" customHeight="1" x14ac:dyDescent="0.35">
      <c r="B81" s="147" t="s">
        <v>44</v>
      </c>
      <c r="C81" s="9"/>
      <c r="D81" s="9"/>
      <c r="E81" s="5" t="e">
        <f>E27-(E65+'August 1-31, 2020 repayment'!E65+'June 19-July 31, 2020 repayment'!E65)</f>
        <v>#VALUE!</v>
      </c>
      <c r="G81" s="268"/>
      <c r="H81" s="255"/>
      <c r="I81" s="269"/>
    </row>
    <row r="82" spans="2:9" ht="14.5" customHeight="1" x14ac:dyDescent="0.35">
      <c r="B82" s="147"/>
      <c r="C82" s="9"/>
      <c r="D82" s="9"/>
      <c r="E82" s="4"/>
      <c r="G82" s="268"/>
      <c r="H82" s="255"/>
      <c r="I82" s="269"/>
    </row>
    <row r="83" spans="2:9" ht="14.5" customHeight="1" x14ac:dyDescent="0.35">
      <c r="B83" s="147" t="s">
        <v>45</v>
      </c>
      <c r="C83" s="9"/>
      <c r="D83" s="9"/>
      <c r="E83" s="5" t="e">
        <f>E29-(E67+'August 1-31, 2020 repayment'!E67+'June 19-July 31, 2020 repayment'!E67)</f>
        <v>#VALUE!</v>
      </c>
      <c r="G83" s="268"/>
      <c r="H83" s="255"/>
      <c r="I83" s="269"/>
    </row>
    <row r="84" spans="2:9" ht="14.5" customHeight="1" x14ac:dyDescent="0.35">
      <c r="B84" s="130" t="s">
        <v>5</v>
      </c>
      <c r="C84" s="9"/>
      <c r="D84" s="9"/>
      <c r="E84" s="4"/>
      <c r="G84" s="268"/>
      <c r="H84" s="255"/>
      <c r="I84" s="269"/>
    </row>
    <row r="85" spans="2:9" ht="14.5" customHeight="1" x14ac:dyDescent="0.35">
      <c r="B85" s="148" t="s">
        <v>37</v>
      </c>
      <c r="C85" s="9"/>
      <c r="D85" s="9"/>
      <c r="E85" s="5" t="e">
        <f>E31-(E69+'August 1-31, 2020 repayment'!E69+'June 19-July 31, 2020 repayment'!E69)</f>
        <v>#VALUE!</v>
      </c>
      <c r="G85" s="268"/>
      <c r="H85" s="255"/>
      <c r="I85" s="269"/>
    </row>
    <row r="86" spans="2:9" ht="14.5" customHeight="1" thickBot="1" x14ac:dyDescent="0.4">
      <c r="B86" s="149" t="s">
        <v>38</v>
      </c>
      <c r="C86" s="19"/>
      <c r="D86" s="19"/>
      <c r="E86" s="6" t="e">
        <f>E32-(E70+'August 1-31, 2020 repayment'!E70+'June 19-July 31, 2020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97f3tgGrEENEv08aQp9XTOMq97g1JKiAlMXOnsHHXc//E71qnYlTU404wmA7aMjZHb17o1PU7KVSanvVIWX/8g==" saltValue="hfL0ffzkzMDAk2d9LJBSFg==" spinCount="100000" sheet="1" objects="1" scenarios="1"/>
  <mergeCells count="13">
    <mergeCell ref="B1:E1"/>
    <mergeCell ref="C19:E20"/>
    <mergeCell ref="B10:E10"/>
    <mergeCell ref="C13:E14"/>
    <mergeCell ref="C15:E16"/>
    <mergeCell ref="C17:E18"/>
    <mergeCell ref="G73:I86"/>
    <mergeCell ref="B74:B77"/>
    <mergeCell ref="B89:I89"/>
    <mergeCell ref="G47:I48"/>
    <mergeCell ref="G50:I54"/>
    <mergeCell ref="G57:I70"/>
    <mergeCell ref="B58:B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44063-D893-42D8-9E00-B8AB1DABF6B9}">
  <dimension ref="B1:M89"/>
  <sheetViews>
    <sheetView showGridLines="0" topLeftCell="A31" zoomScale="80" zoomScaleNormal="80" workbookViewId="0">
      <selection activeCell="G23" sqref="G23"/>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75" t="s">
        <v>0</v>
      </c>
      <c r="C1" s="275"/>
      <c r="D1" s="275"/>
      <c r="E1" s="275"/>
      <c r="F1" s="223"/>
    </row>
    <row r="2" spans="2:7" ht="19" thickBot="1" x14ac:dyDescent="0.5">
      <c r="B2" s="11" t="s">
        <v>1</v>
      </c>
      <c r="C2" s="154">
        <v>44105</v>
      </c>
      <c r="D2" s="13" t="s">
        <v>2</v>
      </c>
      <c r="E2" s="155">
        <v>44135</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c r="F8" s="71"/>
    </row>
    <row r="9" spans="2:7" ht="20.149999999999999" customHeight="1" thickBot="1" x14ac:dyDescent="0.5">
      <c r="B9" s="21"/>
      <c r="C9" s="9"/>
      <c r="D9" s="9"/>
      <c r="E9" s="22"/>
      <c r="F9" s="71"/>
    </row>
    <row r="10" spans="2:7" ht="160.5" customHeight="1" thickBot="1" x14ac:dyDescent="0.5">
      <c r="B10" s="246" t="s">
        <v>95</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63" t="s">
        <v>5</v>
      </c>
      <c r="D17" s="263"/>
      <c r="E17" s="276"/>
    </row>
    <row r="18" spans="2:5" ht="14.5" customHeight="1" x14ac:dyDescent="0.35">
      <c r="B18" s="29"/>
      <c r="C18" s="263"/>
      <c r="D18" s="263"/>
      <c r="E18" s="276"/>
    </row>
    <row r="19" spans="2:5" ht="14.5" customHeight="1" x14ac:dyDescent="0.35">
      <c r="B19" s="29" t="s">
        <v>14</v>
      </c>
      <c r="C19" s="263" t="s">
        <v>5</v>
      </c>
      <c r="D19" s="263"/>
      <c r="E19" s="276"/>
    </row>
    <row r="20" spans="2:5" ht="14.5" customHeight="1" thickBot="1" x14ac:dyDescent="0.4">
      <c r="B20" s="30"/>
      <c r="C20" s="277"/>
      <c r="D20" s="277"/>
      <c r="E20" s="278"/>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124" t="s">
        <v>16</v>
      </c>
      <c r="C23" s="125"/>
      <c r="D23" s="125"/>
      <c r="E23" s="156" t="str">
        <f>'September 1-30, 2020 repayment'!E23</f>
        <v xml:space="preserve"> </v>
      </c>
    </row>
    <row r="24" spans="2:5" ht="14.5" customHeight="1" x14ac:dyDescent="0.35">
      <c r="B24" s="127"/>
      <c r="C24" s="22"/>
      <c r="D24" s="22"/>
      <c r="E24" s="128"/>
    </row>
    <row r="25" spans="2:5" ht="14.5" customHeight="1" x14ac:dyDescent="0.35">
      <c r="B25" s="127" t="s">
        <v>17</v>
      </c>
      <c r="C25" s="22"/>
      <c r="D25" s="22"/>
      <c r="E25" s="157" t="str">
        <f>'September 1-30, 2020 repayment'!E25</f>
        <v xml:space="preserve"> </v>
      </c>
    </row>
    <row r="26" spans="2:5" ht="14.5" customHeight="1" x14ac:dyDescent="0.35">
      <c r="B26" s="130" t="s">
        <v>21</v>
      </c>
      <c r="C26" s="22"/>
      <c r="D26" s="22"/>
      <c r="E26" s="128"/>
    </row>
    <row r="27" spans="2:5" ht="14.5" customHeight="1" x14ac:dyDescent="0.35">
      <c r="B27" s="127" t="s">
        <v>19</v>
      </c>
      <c r="C27" s="22"/>
      <c r="D27" s="22"/>
      <c r="E27" s="157" t="str">
        <f>'September 1-30, 2020 repayment'!E27</f>
        <v xml:space="preserve"> </v>
      </c>
    </row>
    <row r="28" spans="2:5" ht="14.5" customHeight="1" x14ac:dyDescent="0.35">
      <c r="B28" s="127"/>
      <c r="C28" s="22"/>
      <c r="D28" s="22"/>
      <c r="E28" s="128"/>
    </row>
    <row r="29" spans="2:5" ht="14.5" customHeight="1" x14ac:dyDescent="0.35">
      <c r="B29" s="127" t="s">
        <v>20</v>
      </c>
      <c r="C29" s="22"/>
      <c r="D29" s="22"/>
      <c r="E29" s="157" t="str">
        <f>'September 1-30, 2020 repayment'!E29</f>
        <v xml:space="preserve"> </v>
      </c>
    </row>
    <row r="30" spans="2:5" ht="14.5" customHeight="1" x14ac:dyDescent="0.35">
      <c r="B30" s="131" t="s">
        <v>21</v>
      </c>
      <c r="C30" s="22"/>
      <c r="D30" s="22"/>
      <c r="E30" s="128"/>
    </row>
    <row r="31" spans="2:5" ht="14.5" customHeight="1" x14ac:dyDescent="0.35">
      <c r="B31" s="132" t="s">
        <v>22</v>
      </c>
      <c r="C31" s="22"/>
      <c r="D31" s="22"/>
      <c r="E31" s="157" t="str">
        <f>'September 1-30, 2020 repayment'!E31</f>
        <v xml:space="preserve"> </v>
      </c>
    </row>
    <row r="32" spans="2:5" ht="14.5" customHeight="1" thickBot="1" x14ac:dyDescent="0.4">
      <c r="B32" s="133" t="s">
        <v>23</v>
      </c>
      <c r="C32" s="134"/>
      <c r="D32" s="134"/>
      <c r="E32" s="158" t="str">
        <f>'September 1-30, 2020 repayment'!E32</f>
        <v xml:space="preserve"> </v>
      </c>
    </row>
    <row r="33" spans="2:13" s="54" customFormat="1" ht="14.5" customHeight="1" x14ac:dyDescent="0.35">
      <c r="B33" s="42"/>
      <c r="C33" s="43"/>
      <c r="D33" s="43"/>
      <c r="E33" s="43"/>
    </row>
    <row r="34" spans="2:13" ht="14.5" customHeight="1" thickBot="1" x14ac:dyDescent="0.4">
      <c r="B34" s="204" t="s">
        <v>57</v>
      </c>
      <c r="C34" s="205"/>
      <c r="D34" s="205"/>
      <c r="E34" s="205"/>
      <c r="F34" s="205"/>
      <c r="G34" s="54"/>
    </row>
    <row r="35" spans="2:13" ht="2" customHeight="1" x14ac:dyDescent="0.35">
      <c r="B35" s="212" t="s">
        <v>102</v>
      </c>
      <c r="C35" s="213"/>
      <c r="D35" s="213"/>
      <c r="E35" s="214"/>
      <c r="G35" s="54"/>
    </row>
    <row r="36" spans="2:13" ht="2" customHeight="1" x14ac:dyDescent="0.35">
      <c r="B36" s="215" t="s">
        <v>48</v>
      </c>
      <c r="C36" s="216"/>
      <c r="D36" s="216"/>
      <c r="E36" s="217" t="s">
        <v>99</v>
      </c>
      <c r="G36" s="54"/>
    </row>
    <row r="37" spans="2:13" ht="2" customHeight="1" x14ac:dyDescent="0.35">
      <c r="B37" s="215" t="s">
        <v>49</v>
      </c>
      <c r="C37" s="216"/>
      <c r="D37" s="216"/>
      <c r="E37" s="217" t="s">
        <v>99</v>
      </c>
      <c r="G37" s="54"/>
    </row>
    <row r="38" spans="2:13" ht="2" customHeight="1" x14ac:dyDescent="0.35">
      <c r="B38" s="215" t="s">
        <v>50</v>
      </c>
      <c r="C38" s="216"/>
      <c r="D38" s="216"/>
      <c r="E38" s="217" t="s">
        <v>99</v>
      </c>
      <c r="G38" s="54"/>
    </row>
    <row r="39" spans="2:13" ht="2" customHeight="1" x14ac:dyDescent="0.35">
      <c r="B39" s="218" t="s">
        <v>51</v>
      </c>
      <c r="C39" s="216"/>
      <c r="D39" s="216"/>
      <c r="E39" s="217" t="s">
        <v>99</v>
      </c>
      <c r="G39" s="54"/>
    </row>
    <row r="40" spans="2:13" ht="14.5" customHeight="1" x14ac:dyDescent="0.35">
      <c r="B40" s="48"/>
      <c r="C40" s="9"/>
      <c r="D40" s="9"/>
      <c r="E40" s="122"/>
      <c r="G40" s="54"/>
    </row>
    <row r="41" spans="2:13" ht="14.5" customHeight="1" x14ac:dyDescent="0.35">
      <c r="B41" s="48" t="s">
        <v>25</v>
      </c>
      <c r="C41" s="9"/>
      <c r="D41" s="9"/>
      <c r="E41" s="108"/>
      <c r="G41" s="138" t="s">
        <v>5</v>
      </c>
      <c r="M41" s="138" t="s">
        <v>5</v>
      </c>
    </row>
    <row r="42" spans="2:13" ht="14.5" customHeight="1" x14ac:dyDescent="0.35">
      <c r="B42" s="47" t="s">
        <v>26</v>
      </c>
      <c r="C42" s="9"/>
      <c r="D42" s="9"/>
      <c r="E42" s="108"/>
      <c r="G42" s="138"/>
      <c r="M42" s="138"/>
    </row>
    <row r="43" spans="2:13" ht="14.5" customHeight="1" x14ac:dyDescent="0.35">
      <c r="B43" s="47" t="s">
        <v>27</v>
      </c>
      <c r="C43" s="9"/>
      <c r="D43" s="9"/>
      <c r="E43" s="108"/>
      <c r="G43" s="138"/>
      <c r="M43" s="138"/>
    </row>
    <row r="44" spans="2:13" ht="14.5" customHeight="1" x14ac:dyDescent="0.35">
      <c r="B44" s="49"/>
      <c r="C44" s="9"/>
      <c r="D44" s="9"/>
      <c r="E44" s="68"/>
      <c r="G44" s="138"/>
      <c r="M44" s="138"/>
    </row>
    <row r="45" spans="2:13" ht="14.5" customHeight="1" x14ac:dyDescent="0.35">
      <c r="B45" s="139" t="s">
        <v>28</v>
      </c>
      <c r="C45" s="9"/>
      <c r="D45" s="9"/>
      <c r="E45" s="108"/>
      <c r="G45" s="138"/>
      <c r="M45" s="138"/>
    </row>
    <row r="46" spans="2:13" ht="14.5" customHeight="1" thickBot="1" x14ac:dyDescent="0.4">
      <c r="B46" s="47" t="s">
        <v>26</v>
      </c>
      <c r="C46" s="9"/>
      <c r="D46" s="9"/>
      <c r="E46" s="108"/>
    </row>
    <row r="47" spans="2:13" ht="14.5" customHeight="1" x14ac:dyDescent="0.35">
      <c r="B47" s="47" t="s">
        <v>27</v>
      </c>
      <c r="C47" s="9"/>
      <c r="D47" s="9"/>
      <c r="E47" s="108"/>
      <c r="G47" s="265" t="s">
        <v>92</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c r="G50" s="265" t="s">
        <v>29</v>
      </c>
      <c r="H50" s="266"/>
      <c r="I50" s="267"/>
    </row>
    <row r="51" spans="2:11" ht="14" customHeight="1" x14ac:dyDescent="0.35">
      <c r="B51" s="51" t="s">
        <v>88</v>
      </c>
      <c r="C51" s="9"/>
      <c r="D51" s="9"/>
      <c r="E51" s="108"/>
      <c r="G51" s="268"/>
      <c r="H51" s="255"/>
      <c r="I51" s="269"/>
    </row>
    <row r="52" spans="2:11" x14ac:dyDescent="0.35">
      <c r="B52" s="51"/>
      <c r="C52" s="9"/>
      <c r="D52" s="9"/>
      <c r="E52" s="122"/>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row>
    <row r="56" spans="2:11" s="144" customFormat="1" ht="15" customHeight="1" thickBot="1" x14ac:dyDescent="0.4">
      <c r="B56" s="207" t="s">
        <v>58</v>
      </c>
      <c r="C56" s="207"/>
      <c r="D56" s="202"/>
      <c r="E56" s="69"/>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5</v>
      </c>
      <c r="G69" s="268"/>
      <c r="H69" s="255"/>
      <c r="I69" s="269"/>
    </row>
    <row r="70" spans="2:9" ht="15" thickBot="1" x14ac:dyDescent="0.4">
      <c r="B70" s="40" t="s">
        <v>38</v>
      </c>
      <c r="C70" s="19"/>
      <c r="D70" s="19"/>
      <c r="E70" s="112" t="s">
        <v>5</v>
      </c>
      <c r="G70" s="270"/>
      <c r="H70" s="271"/>
      <c r="I70" s="272"/>
    </row>
    <row r="71" spans="2:9" x14ac:dyDescent="0.35">
      <c r="B71" s="146"/>
      <c r="C71" s="9"/>
      <c r="D71" s="9"/>
      <c r="E71" s="22"/>
    </row>
    <row r="72" spans="2:9" ht="15.75" customHeight="1" thickBot="1" x14ac:dyDescent="0.4">
      <c r="B72" s="210" t="s">
        <v>105</v>
      </c>
      <c r="C72" s="210"/>
      <c r="D72" s="210"/>
    </row>
    <row r="73" spans="2:9" ht="16.5" customHeight="1" x14ac:dyDescent="0.35">
      <c r="B73" s="61" t="s">
        <v>40</v>
      </c>
      <c r="C73" s="44"/>
      <c r="D73" s="44"/>
      <c r="E73" s="8" t="e">
        <f>'September 1-30, 2020 repayment'!E73-'October 1-31, 2020 repayment'!E57</f>
        <v>#VALUE!</v>
      </c>
      <c r="G73" s="265" t="s">
        <v>41</v>
      </c>
      <c r="H73" s="266"/>
      <c r="I73" s="267"/>
    </row>
    <row r="74" spans="2:9" ht="15" customHeight="1" x14ac:dyDescent="0.35">
      <c r="B74" s="283" t="s">
        <v>42</v>
      </c>
      <c r="C74" s="63"/>
      <c r="D74" s="63"/>
      <c r="E74" s="7"/>
      <c r="G74" s="268"/>
      <c r="H74" s="255"/>
      <c r="I74" s="269"/>
    </row>
    <row r="75" spans="2:9" ht="12.65" customHeight="1" x14ac:dyDescent="0.35">
      <c r="B75" s="283"/>
      <c r="C75" s="63"/>
      <c r="D75" s="63"/>
      <c r="E75" s="7"/>
      <c r="G75" s="268"/>
      <c r="H75" s="255"/>
      <c r="I75" s="269"/>
    </row>
    <row r="76" spans="2:9" x14ac:dyDescent="0.35">
      <c r="B76" s="283"/>
      <c r="C76" s="63"/>
      <c r="D76" s="63"/>
      <c r="E76" s="7"/>
      <c r="G76" s="268"/>
      <c r="H76" s="255"/>
      <c r="I76" s="269"/>
    </row>
    <row r="77" spans="2:9" ht="11.15" customHeight="1" x14ac:dyDescent="0.35">
      <c r="B77" s="283"/>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'September 1-30, 2020 repayment'!E79-'October 1-31, 2020 repayment'!E63</f>
        <v>#VALUE!</v>
      </c>
      <c r="G79" s="268"/>
      <c r="H79" s="255"/>
      <c r="I79" s="269"/>
    </row>
    <row r="80" spans="2:9" x14ac:dyDescent="0.35">
      <c r="B80" s="37" t="s">
        <v>5</v>
      </c>
      <c r="C80" s="9"/>
      <c r="D80" s="9"/>
      <c r="E80" s="4"/>
      <c r="G80" s="268"/>
      <c r="H80" s="255"/>
      <c r="I80" s="269"/>
    </row>
    <row r="81" spans="2:9" x14ac:dyDescent="0.35">
      <c r="B81" s="147" t="s">
        <v>44</v>
      </c>
      <c r="C81" s="9"/>
      <c r="D81" s="9"/>
      <c r="E81" s="5" t="e">
        <f>'September 1-30, 2020 repayment'!E81-'October 1-31, 2020 repayment'!E65</f>
        <v>#VALUE!</v>
      </c>
      <c r="G81" s="268"/>
      <c r="H81" s="255"/>
      <c r="I81" s="269"/>
    </row>
    <row r="82" spans="2:9" x14ac:dyDescent="0.35">
      <c r="B82" s="147"/>
      <c r="C82" s="9"/>
      <c r="D82" s="9"/>
      <c r="E82" s="4"/>
      <c r="G82" s="268"/>
      <c r="H82" s="255"/>
      <c r="I82" s="269"/>
    </row>
    <row r="83" spans="2:9" x14ac:dyDescent="0.35">
      <c r="B83" s="147" t="s">
        <v>45</v>
      </c>
      <c r="C83" s="9"/>
      <c r="D83" s="9"/>
      <c r="E83" s="5" t="e">
        <f>'September 1-30, 2020 repayment'!E83-'October 1-31, 2020 repayment'!E67</f>
        <v>#VALUE!</v>
      </c>
      <c r="G83" s="268"/>
      <c r="H83" s="255"/>
      <c r="I83" s="269"/>
    </row>
    <row r="84" spans="2:9" x14ac:dyDescent="0.35">
      <c r="B84" s="37" t="s">
        <v>5</v>
      </c>
      <c r="C84" s="9"/>
      <c r="D84" s="9"/>
      <c r="E84" s="4"/>
      <c r="G84" s="268"/>
      <c r="H84" s="255"/>
      <c r="I84" s="269"/>
    </row>
    <row r="85" spans="2:9" x14ac:dyDescent="0.35">
      <c r="B85" s="148" t="s">
        <v>37</v>
      </c>
      <c r="C85" s="9"/>
      <c r="D85" s="9"/>
      <c r="E85" s="5" t="e">
        <f>'September 1-30, 2020 repayment'!E85-'October 1-31, 2020 repayment'!E69</f>
        <v>#VALUE!</v>
      </c>
      <c r="G85" s="268"/>
      <c r="H85" s="255"/>
      <c r="I85" s="269"/>
    </row>
    <row r="86" spans="2:9" ht="15" thickBot="1" x14ac:dyDescent="0.4">
      <c r="B86" s="149" t="s">
        <v>38</v>
      </c>
      <c r="C86" s="19"/>
      <c r="D86" s="19"/>
      <c r="E86" s="6" t="e">
        <f>'September 1-30, 2020 repayment'!E86-'October 1-31, 2020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O5TaXZnKd+WaIOOyYjJPIaUfbXDfqtGrxSJJ/LS6D24E4ClLUnRSzTBs3v/vuiJ9QucqRM/ZksdyCtaYQZfXOw==" saltValue="RKJ1cgCeEFz+0DGb1T7QGg==" spinCount="100000" sheet="1" objects="1" scenarios="1"/>
  <mergeCells count="13">
    <mergeCell ref="B1:E1"/>
    <mergeCell ref="C19:E20"/>
    <mergeCell ref="B10:E10"/>
    <mergeCell ref="C13:E14"/>
    <mergeCell ref="C15:E16"/>
    <mergeCell ref="C17:E18"/>
    <mergeCell ref="G73:I86"/>
    <mergeCell ref="B74:B77"/>
    <mergeCell ref="B89:I89"/>
    <mergeCell ref="G47:I48"/>
    <mergeCell ref="G50:I54"/>
    <mergeCell ref="G57:I70"/>
    <mergeCell ref="B58:B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BB8DB-3635-44A1-9D57-C35F2E2C5DAE}">
  <dimension ref="B1:M89"/>
  <sheetViews>
    <sheetView showGridLines="0" topLeftCell="C14" zoomScale="80" zoomScaleNormal="80" workbookViewId="0">
      <selection activeCell="G23" sqref="G23"/>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75" t="s">
        <v>0</v>
      </c>
      <c r="C1" s="275"/>
      <c r="D1" s="275"/>
      <c r="E1" s="275"/>
      <c r="F1" s="223"/>
    </row>
    <row r="2" spans="2:7" ht="19" thickBot="1" x14ac:dyDescent="0.5">
      <c r="B2" s="11" t="s">
        <v>1</v>
      </c>
      <c r="C2" s="154">
        <v>44136</v>
      </c>
      <c r="D2" s="13" t="s">
        <v>2</v>
      </c>
      <c r="E2" s="155">
        <v>44165</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c r="F8" s="71"/>
    </row>
    <row r="9" spans="2:7" ht="20.149999999999999" customHeight="1" thickBot="1" x14ac:dyDescent="0.5">
      <c r="B9" s="21"/>
      <c r="C9" s="9"/>
      <c r="D9" s="9"/>
      <c r="E9" s="22"/>
      <c r="F9" s="71"/>
    </row>
    <row r="10" spans="2:7" ht="146" customHeight="1" thickBot="1" x14ac:dyDescent="0.5">
      <c r="B10" s="246" t="s">
        <v>95</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63" t="s">
        <v>5</v>
      </c>
      <c r="D17" s="263"/>
      <c r="E17" s="276"/>
    </row>
    <row r="18" spans="2:5" ht="14.5" customHeight="1" x14ac:dyDescent="0.35">
      <c r="B18" s="29"/>
      <c r="C18" s="263"/>
      <c r="D18" s="263"/>
      <c r="E18" s="276"/>
    </row>
    <row r="19" spans="2:5" ht="14.5" customHeight="1" x14ac:dyDescent="0.35">
      <c r="B19" s="29" t="s">
        <v>14</v>
      </c>
      <c r="C19" s="263" t="s">
        <v>5</v>
      </c>
      <c r="D19" s="263"/>
      <c r="E19" s="276"/>
    </row>
    <row r="20" spans="2:5" ht="14.5" customHeight="1" thickBot="1" x14ac:dyDescent="0.4">
      <c r="B20" s="30"/>
      <c r="C20" s="277"/>
      <c r="D20" s="277"/>
      <c r="E20" s="278"/>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124" t="s">
        <v>16</v>
      </c>
      <c r="C23" s="125"/>
      <c r="D23" s="125"/>
      <c r="E23" s="156" t="str">
        <f>'September 1-30, 2020 repayment'!E23</f>
        <v xml:space="preserve"> </v>
      </c>
    </row>
    <row r="24" spans="2:5" ht="14.5" customHeight="1" x14ac:dyDescent="0.35">
      <c r="B24" s="127"/>
      <c r="C24" s="22"/>
      <c r="D24" s="22"/>
      <c r="E24" s="128"/>
    </row>
    <row r="25" spans="2:5" ht="14.5" customHeight="1" x14ac:dyDescent="0.35">
      <c r="B25" s="127" t="s">
        <v>17</v>
      </c>
      <c r="C25" s="22"/>
      <c r="D25" s="22"/>
      <c r="E25" s="157" t="str">
        <f>'September 1-30, 2020 repayment'!E25</f>
        <v xml:space="preserve"> </v>
      </c>
    </row>
    <row r="26" spans="2:5" ht="14.5" customHeight="1" x14ac:dyDescent="0.35">
      <c r="B26" s="130" t="s">
        <v>21</v>
      </c>
      <c r="C26" s="22"/>
      <c r="D26" s="22"/>
      <c r="E26" s="128"/>
    </row>
    <row r="27" spans="2:5" ht="14.5" customHeight="1" x14ac:dyDescent="0.35">
      <c r="B27" s="127" t="s">
        <v>19</v>
      </c>
      <c r="C27" s="22"/>
      <c r="D27" s="22"/>
      <c r="E27" s="157" t="str">
        <f>'September 1-30, 2020 repayment'!E27</f>
        <v xml:space="preserve"> </v>
      </c>
    </row>
    <row r="28" spans="2:5" ht="14.5" customHeight="1" x14ac:dyDescent="0.35">
      <c r="B28" s="127"/>
      <c r="C28" s="22"/>
      <c r="D28" s="22"/>
      <c r="E28" s="128"/>
    </row>
    <row r="29" spans="2:5" ht="14.5" customHeight="1" x14ac:dyDescent="0.35">
      <c r="B29" s="127" t="s">
        <v>20</v>
      </c>
      <c r="C29" s="22"/>
      <c r="D29" s="22"/>
      <c r="E29" s="157" t="str">
        <f>'September 1-30, 2020 repayment'!E29</f>
        <v xml:space="preserve"> </v>
      </c>
    </row>
    <row r="30" spans="2:5" ht="14.5" customHeight="1" x14ac:dyDescent="0.35">
      <c r="B30" s="131" t="s">
        <v>21</v>
      </c>
      <c r="C30" s="22"/>
      <c r="D30" s="22"/>
      <c r="E30" s="128"/>
    </row>
    <row r="31" spans="2:5" ht="14.5" customHeight="1" x14ac:dyDescent="0.35">
      <c r="B31" s="132" t="s">
        <v>22</v>
      </c>
      <c r="C31" s="22"/>
      <c r="D31" s="22"/>
      <c r="E31" s="157" t="str">
        <f>'September 1-30, 2020 repayment'!E31</f>
        <v xml:space="preserve"> </v>
      </c>
    </row>
    <row r="32" spans="2:5" ht="14.5" customHeight="1" thickBot="1" x14ac:dyDescent="0.4">
      <c r="B32" s="133" t="s">
        <v>23</v>
      </c>
      <c r="C32" s="134"/>
      <c r="D32" s="134"/>
      <c r="E32" s="158" t="str">
        <f>'September 1-30, 2020 repayment'!E32</f>
        <v xml:space="preserve"> </v>
      </c>
    </row>
    <row r="33" spans="2:13" s="54" customFormat="1" ht="14.5" customHeight="1" x14ac:dyDescent="0.35">
      <c r="B33" s="42"/>
      <c r="C33" s="43"/>
      <c r="D33" s="43"/>
      <c r="E33" s="43"/>
    </row>
    <row r="34" spans="2:13" ht="14.5" customHeight="1" thickBot="1" x14ac:dyDescent="0.4">
      <c r="B34" s="204" t="s">
        <v>55</v>
      </c>
      <c r="C34" s="205"/>
      <c r="D34" s="205"/>
      <c r="E34" s="205"/>
      <c r="F34" s="205"/>
      <c r="G34" s="54"/>
    </row>
    <row r="35" spans="2:13" ht="2" customHeight="1" x14ac:dyDescent="0.35">
      <c r="B35" s="212" t="s">
        <v>102</v>
      </c>
      <c r="C35" s="213"/>
      <c r="D35" s="213"/>
      <c r="E35" s="214"/>
      <c r="G35" s="54"/>
    </row>
    <row r="36" spans="2:13" ht="2" customHeight="1" x14ac:dyDescent="0.35">
      <c r="B36" s="215" t="s">
        <v>48</v>
      </c>
      <c r="C36" s="216"/>
      <c r="D36" s="216"/>
      <c r="E36" s="217" t="s">
        <v>99</v>
      </c>
      <c r="G36" s="54"/>
    </row>
    <row r="37" spans="2:13" ht="2" customHeight="1" x14ac:dyDescent="0.35">
      <c r="B37" s="215" t="s">
        <v>49</v>
      </c>
      <c r="C37" s="216"/>
      <c r="D37" s="216"/>
      <c r="E37" s="217" t="s">
        <v>99</v>
      </c>
      <c r="G37" s="54"/>
    </row>
    <row r="38" spans="2:13" ht="2" customHeight="1" x14ac:dyDescent="0.35">
      <c r="B38" s="215" t="s">
        <v>50</v>
      </c>
      <c r="C38" s="216"/>
      <c r="D38" s="216"/>
      <c r="E38" s="217" t="s">
        <v>99</v>
      </c>
      <c r="G38" s="54"/>
    </row>
    <row r="39" spans="2:13" ht="2" customHeight="1" x14ac:dyDescent="0.35">
      <c r="B39" s="218" t="s">
        <v>51</v>
      </c>
      <c r="C39" s="216"/>
      <c r="D39" s="216"/>
      <c r="E39" s="217" t="s">
        <v>99</v>
      </c>
      <c r="G39" s="54"/>
    </row>
    <row r="40" spans="2:13" ht="14.5" customHeight="1" x14ac:dyDescent="0.35">
      <c r="B40" s="48"/>
      <c r="C40" s="9"/>
      <c r="D40" s="9"/>
      <c r="E40" s="122"/>
      <c r="G40" s="54"/>
    </row>
    <row r="41" spans="2:13" ht="14.5" customHeight="1" x14ac:dyDescent="0.35">
      <c r="B41" s="48" t="s">
        <v>25</v>
      </c>
      <c r="C41" s="9"/>
      <c r="D41" s="9"/>
      <c r="E41" s="108"/>
      <c r="G41" s="138" t="s">
        <v>5</v>
      </c>
      <c r="M41" s="138" t="s">
        <v>5</v>
      </c>
    </row>
    <row r="42" spans="2:13" ht="14.5" customHeight="1" x14ac:dyDescent="0.35">
      <c r="B42" s="47" t="s">
        <v>26</v>
      </c>
      <c r="C42" s="9"/>
      <c r="D42" s="9"/>
      <c r="E42" s="108"/>
      <c r="G42" s="138"/>
      <c r="M42" s="138"/>
    </row>
    <row r="43" spans="2:13" ht="14.5" customHeight="1" x14ac:dyDescent="0.35">
      <c r="B43" s="47" t="s">
        <v>27</v>
      </c>
      <c r="C43" s="9"/>
      <c r="D43" s="9"/>
      <c r="E43" s="108"/>
      <c r="G43" s="138"/>
      <c r="M43" s="138"/>
    </row>
    <row r="44" spans="2:13" ht="14.5" customHeight="1" x14ac:dyDescent="0.35">
      <c r="B44" s="49"/>
      <c r="C44" s="9"/>
      <c r="D44" s="9"/>
      <c r="E44" s="68"/>
      <c r="G44" s="138"/>
      <c r="M44" s="138"/>
    </row>
    <row r="45" spans="2:13" ht="14.5" customHeight="1" x14ac:dyDescent="0.35">
      <c r="B45" s="139" t="s">
        <v>28</v>
      </c>
      <c r="C45" s="9"/>
      <c r="D45" s="9"/>
      <c r="E45" s="108"/>
      <c r="G45" s="138"/>
      <c r="M45" s="138"/>
    </row>
    <row r="46" spans="2:13" ht="14.5" customHeight="1" thickBot="1" x14ac:dyDescent="0.4">
      <c r="B46" s="47" t="s">
        <v>26</v>
      </c>
      <c r="C46" s="9"/>
      <c r="D46" s="9"/>
      <c r="E46" s="108"/>
    </row>
    <row r="47" spans="2:13" ht="14.5" customHeight="1" x14ac:dyDescent="0.35">
      <c r="B47" s="47" t="s">
        <v>27</v>
      </c>
      <c r="C47" s="9"/>
      <c r="D47" s="9"/>
      <c r="E47" s="108"/>
      <c r="G47" s="265" t="s">
        <v>91</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c r="G50" s="265" t="s">
        <v>29</v>
      </c>
      <c r="H50" s="266"/>
      <c r="I50" s="267"/>
    </row>
    <row r="51" spans="2:11" ht="14" customHeight="1" x14ac:dyDescent="0.35">
      <c r="B51" s="51" t="s">
        <v>88</v>
      </c>
      <c r="C51" s="9"/>
      <c r="D51" s="9"/>
      <c r="E51" s="108"/>
      <c r="G51" s="268"/>
      <c r="H51" s="255"/>
      <c r="I51" s="269"/>
    </row>
    <row r="52" spans="2:11" x14ac:dyDescent="0.35">
      <c r="B52" s="51"/>
      <c r="C52" s="9"/>
      <c r="D52" s="9"/>
      <c r="E52" s="122"/>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row>
    <row r="56" spans="2:11" s="144" customFormat="1" ht="15" customHeight="1" thickBot="1" x14ac:dyDescent="0.4">
      <c r="B56" s="207" t="s">
        <v>56</v>
      </c>
      <c r="C56" s="207"/>
      <c r="D56" s="202"/>
      <c r="E56" s="69"/>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5</v>
      </c>
      <c r="G69" s="268"/>
      <c r="H69" s="255"/>
      <c r="I69" s="269"/>
    </row>
    <row r="70" spans="2:9" ht="15" thickBot="1" x14ac:dyDescent="0.4">
      <c r="B70" s="40" t="s">
        <v>38</v>
      </c>
      <c r="C70" s="19"/>
      <c r="D70" s="19"/>
      <c r="E70" s="112" t="s">
        <v>5</v>
      </c>
      <c r="G70" s="270"/>
      <c r="H70" s="271"/>
      <c r="I70" s="272"/>
    </row>
    <row r="71" spans="2:9" x14ac:dyDescent="0.35">
      <c r="B71" s="146"/>
      <c r="C71" s="9"/>
      <c r="D71" s="9"/>
      <c r="E71" s="22"/>
    </row>
    <row r="72" spans="2:9" ht="15.75" customHeight="1" thickBot="1" x14ac:dyDescent="0.4">
      <c r="B72" s="210" t="s">
        <v>105</v>
      </c>
      <c r="C72" s="210"/>
      <c r="D72" s="210"/>
    </row>
    <row r="73" spans="2:9" ht="16.5" customHeight="1" x14ac:dyDescent="0.35">
      <c r="B73" s="61" t="s">
        <v>40</v>
      </c>
      <c r="C73" s="44"/>
      <c r="D73" s="44"/>
      <c r="E73" s="8" t="e">
        <f>'October 1-31, 2020 repayment'!E73-'November 1-30, 2020 repayment'!E57</f>
        <v>#VALUE!</v>
      </c>
      <c r="G73" s="265" t="s">
        <v>41</v>
      </c>
      <c r="H73" s="266"/>
      <c r="I73" s="267"/>
    </row>
    <row r="74" spans="2:9" ht="15" customHeight="1" x14ac:dyDescent="0.35">
      <c r="B74" s="283" t="s">
        <v>42</v>
      </c>
      <c r="C74" s="63"/>
      <c r="D74" s="63"/>
      <c r="E74" s="7"/>
      <c r="G74" s="268"/>
      <c r="H74" s="255"/>
      <c r="I74" s="269"/>
    </row>
    <row r="75" spans="2:9" ht="12.65" customHeight="1" x14ac:dyDescent="0.35">
      <c r="B75" s="283"/>
      <c r="C75" s="63"/>
      <c r="D75" s="63"/>
      <c r="E75" s="7"/>
      <c r="G75" s="268"/>
      <c r="H75" s="255"/>
      <c r="I75" s="269"/>
    </row>
    <row r="76" spans="2:9" x14ac:dyDescent="0.35">
      <c r="B76" s="283"/>
      <c r="C76" s="63"/>
      <c r="D76" s="63"/>
      <c r="E76" s="7"/>
      <c r="G76" s="268"/>
      <c r="H76" s="255"/>
      <c r="I76" s="269"/>
    </row>
    <row r="77" spans="2:9" ht="11.15" customHeight="1" x14ac:dyDescent="0.35">
      <c r="B77" s="283"/>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'October 1-31, 2020 repayment'!E79-'November 1-30, 2020 repayment'!E63</f>
        <v>#VALUE!</v>
      </c>
      <c r="G79" s="268"/>
      <c r="H79" s="255"/>
      <c r="I79" s="269"/>
    </row>
    <row r="80" spans="2:9" x14ac:dyDescent="0.35">
      <c r="B80" s="37" t="s">
        <v>5</v>
      </c>
      <c r="C80" s="9"/>
      <c r="D80" s="9"/>
      <c r="E80" s="4"/>
      <c r="G80" s="268"/>
      <c r="H80" s="255"/>
      <c r="I80" s="269"/>
    </row>
    <row r="81" spans="2:9" x14ac:dyDescent="0.35">
      <c r="B81" s="147" t="s">
        <v>44</v>
      </c>
      <c r="C81" s="9"/>
      <c r="D81" s="9"/>
      <c r="E81" s="5" t="e">
        <f>'October 1-31, 2020 repayment'!E81-'November 1-30, 2020 repayment'!E65</f>
        <v>#VALUE!</v>
      </c>
      <c r="G81" s="268"/>
      <c r="H81" s="255"/>
      <c r="I81" s="269"/>
    </row>
    <row r="82" spans="2:9" x14ac:dyDescent="0.35">
      <c r="B82" s="147"/>
      <c r="C82" s="9"/>
      <c r="D82" s="9"/>
      <c r="E82" s="4"/>
      <c r="G82" s="268"/>
      <c r="H82" s="255"/>
      <c r="I82" s="269"/>
    </row>
    <row r="83" spans="2:9" x14ac:dyDescent="0.35">
      <c r="B83" s="147" t="s">
        <v>45</v>
      </c>
      <c r="C83" s="9"/>
      <c r="D83" s="9"/>
      <c r="E83" s="5" t="e">
        <f>'October 1-31, 2020 repayment'!E83-'November 1-30, 2020 repayment'!E67</f>
        <v>#VALUE!</v>
      </c>
      <c r="G83" s="268"/>
      <c r="H83" s="255"/>
      <c r="I83" s="269"/>
    </row>
    <row r="84" spans="2:9" x14ac:dyDescent="0.35">
      <c r="B84" s="37" t="s">
        <v>5</v>
      </c>
      <c r="C84" s="9"/>
      <c r="D84" s="9"/>
      <c r="E84" s="4"/>
      <c r="G84" s="268"/>
      <c r="H84" s="255"/>
      <c r="I84" s="269"/>
    </row>
    <row r="85" spans="2:9" x14ac:dyDescent="0.35">
      <c r="B85" s="148" t="s">
        <v>37</v>
      </c>
      <c r="C85" s="9"/>
      <c r="D85" s="9"/>
      <c r="E85" s="5" t="e">
        <f>'October 1-31, 2020 repayment'!E85-'November 1-30, 2020 repayment'!E69</f>
        <v>#VALUE!</v>
      </c>
      <c r="G85" s="268"/>
      <c r="H85" s="255"/>
      <c r="I85" s="269"/>
    </row>
    <row r="86" spans="2:9" ht="15" thickBot="1" x14ac:dyDescent="0.4">
      <c r="B86" s="149" t="s">
        <v>38</v>
      </c>
      <c r="C86" s="19"/>
      <c r="D86" s="19"/>
      <c r="E86" s="6" t="e">
        <f>'October 1-31, 2020 repayment'!E86-'November 1-30, 2020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tG5zAEBVn53oebUxnftLGjo4v/v1aNgrJu18B87yVHqqq7R16W7l68jRRUuDql988WeZbd1n1U2N19yDuYltMA==" saltValue="InhPaQm3ghvCzn+wzCT65Q==" spinCount="100000" sheet="1" objects="1" scenarios="1"/>
  <mergeCells count="13">
    <mergeCell ref="B1:E1"/>
    <mergeCell ref="C19:E20"/>
    <mergeCell ref="B10:E10"/>
    <mergeCell ref="C13:E14"/>
    <mergeCell ref="C15:E16"/>
    <mergeCell ref="C17:E18"/>
    <mergeCell ref="G73:I86"/>
    <mergeCell ref="B74:B77"/>
    <mergeCell ref="B89:I89"/>
    <mergeCell ref="G47:I48"/>
    <mergeCell ref="G50:I54"/>
    <mergeCell ref="G57:I70"/>
    <mergeCell ref="B58:B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36068-2851-48AD-A824-5247CEC76A35}">
  <dimension ref="B1:M89"/>
  <sheetViews>
    <sheetView showGridLines="0" topLeftCell="C14" zoomScale="80" zoomScaleNormal="80" workbookViewId="0">
      <selection activeCell="Q64" sqref="Q64"/>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75" t="s">
        <v>0</v>
      </c>
      <c r="C1" s="275"/>
      <c r="D1" s="275"/>
      <c r="E1" s="275"/>
      <c r="F1" s="223"/>
    </row>
    <row r="2" spans="2:7" ht="19" thickBot="1" x14ac:dyDescent="0.5">
      <c r="B2" s="11" t="s">
        <v>1</v>
      </c>
      <c r="C2" s="154">
        <v>44166</v>
      </c>
      <c r="D2" s="13" t="s">
        <v>2</v>
      </c>
      <c r="E2" s="155">
        <v>44196</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c r="F8" s="71"/>
    </row>
    <row r="9" spans="2:7" ht="20.149999999999999" customHeight="1" thickBot="1" x14ac:dyDescent="0.5">
      <c r="B9" s="21"/>
      <c r="C9" s="9"/>
      <c r="D9" s="9"/>
      <c r="E9" s="22"/>
      <c r="F9" s="71"/>
    </row>
    <row r="10" spans="2:7" ht="162" customHeight="1" thickBot="1" x14ac:dyDescent="0.5">
      <c r="B10" s="246" t="s">
        <v>95</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63" t="s">
        <v>5</v>
      </c>
      <c r="D17" s="263"/>
      <c r="E17" s="276"/>
    </row>
    <row r="18" spans="2:5" ht="14.5" customHeight="1" x14ac:dyDescent="0.35">
      <c r="B18" s="29"/>
      <c r="C18" s="263"/>
      <c r="D18" s="263"/>
      <c r="E18" s="276"/>
    </row>
    <row r="19" spans="2:5" ht="14.5" customHeight="1" x14ac:dyDescent="0.35">
      <c r="B19" s="29" t="s">
        <v>14</v>
      </c>
      <c r="C19" s="263" t="s">
        <v>5</v>
      </c>
      <c r="D19" s="263"/>
      <c r="E19" s="276"/>
    </row>
    <row r="20" spans="2:5" ht="14.5" customHeight="1" thickBot="1" x14ac:dyDescent="0.4">
      <c r="B20" s="30"/>
      <c r="C20" s="277"/>
      <c r="D20" s="277"/>
      <c r="E20" s="278"/>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124" t="s">
        <v>16</v>
      </c>
      <c r="C23" s="125"/>
      <c r="D23" s="125"/>
      <c r="E23" s="156" t="str">
        <f>'September 1-30, 2020 repayment'!E23</f>
        <v xml:space="preserve"> </v>
      </c>
    </row>
    <row r="24" spans="2:5" ht="14.5" customHeight="1" x14ac:dyDescent="0.35">
      <c r="B24" s="127"/>
      <c r="C24" s="22"/>
      <c r="D24" s="22"/>
      <c r="E24" s="128"/>
    </row>
    <row r="25" spans="2:5" ht="14.5" customHeight="1" x14ac:dyDescent="0.35">
      <c r="B25" s="127" t="s">
        <v>17</v>
      </c>
      <c r="C25" s="22"/>
      <c r="D25" s="22"/>
      <c r="E25" s="157" t="str">
        <f>'September 1-30, 2020 repayment'!E25</f>
        <v xml:space="preserve"> </v>
      </c>
    </row>
    <row r="26" spans="2:5" ht="14.5" customHeight="1" x14ac:dyDescent="0.35">
      <c r="B26" s="130" t="s">
        <v>21</v>
      </c>
      <c r="C26" s="22"/>
      <c r="D26" s="22"/>
      <c r="E26" s="128"/>
    </row>
    <row r="27" spans="2:5" ht="14.5" customHeight="1" x14ac:dyDescent="0.35">
      <c r="B27" s="127" t="s">
        <v>19</v>
      </c>
      <c r="C27" s="22"/>
      <c r="D27" s="22"/>
      <c r="E27" s="157" t="str">
        <f>'September 1-30, 2020 repayment'!E27</f>
        <v xml:space="preserve"> </v>
      </c>
    </row>
    <row r="28" spans="2:5" ht="14.5" customHeight="1" x14ac:dyDescent="0.35">
      <c r="B28" s="127"/>
      <c r="C28" s="22"/>
      <c r="D28" s="22"/>
      <c r="E28" s="128"/>
    </row>
    <row r="29" spans="2:5" ht="14.5" customHeight="1" x14ac:dyDescent="0.35">
      <c r="B29" s="127" t="s">
        <v>20</v>
      </c>
      <c r="C29" s="22"/>
      <c r="D29" s="22"/>
      <c r="E29" s="157" t="str">
        <f>'September 1-30, 2020 repayment'!E29</f>
        <v xml:space="preserve"> </v>
      </c>
    </row>
    <row r="30" spans="2:5" ht="14.5" customHeight="1" x14ac:dyDescent="0.35">
      <c r="B30" s="131" t="s">
        <v>21</v>
      </c>
      <c r="C30" s="22"/>
      <c r="D30" s="22"/>
      <c r="E30" s="128"/>
    </row>
    <row r="31" spans="2:5" ht="14.5" customHeight="1" x14ac:dyDescent="0.35">
      <c r="B31" s="132" t="s">
        <v>22</v>
      </c>
      <c r="C31" s="22"/>
      <c r="D31" s="22"/>
      <c r="E31" s="157" t="str">
        <f>'September 1-30, 2020 repayment'!E31</f>
        <v xml:space="preserve"> </v>
      </c>
    </row>
    <row r="32" spans="2:5" ht="14.5" customHeight="1" thickBot="1" x14ac:dyDescent="0.4">
      <c r="B32" s="133" t="s">
        <v>23</v>
      </c>
      <c r="C32" s="134"/>
      <c r="D32" s="134"/>
      <c r="E32" s="158" t="str">
        <f>'September 1-30, 2020 repayment'!E32</f>
        <v xml:space="preserve"> </v>
      </c>
    </row>
    <row r="33" spans="2:13" s="54" customFormat="1" ht="14.5" customHeight="1" x14ac:dyDescent="0.35">
      <c r="B33" s="42"/>
      <c r="C33" s="43"/>
      <c r="D33" s="43"/>
      <c r="E33" s="43"/>
    </row>
    <row r="34" spans="2:13" ht="14.5" customHeight="1" thickBot="1" x14ac:dyDescent="0.4">
      <c r="B34" s="204" t="s">
        <v>59</v>
      </c>
      <c r="C34" s="205"/>
      <c r="D34" s="205"/>
      <c r="E34" s="205"/>
      <c r="F34" s="205"/>
      <c r="G34" s="54"/>
    </row>
    <row r="35" spans="2:13" ht="2" customHeight="1" x14ac:dyDescent="0.35">
      <c r="B35" s="212" t="s">
        <v>102</v>
      </c>
      <c r="C35" s="213"/>
      <c r="D35" s="213"/>
      <c r="E35" s="214"/>
      <c r="G35" s="54"/>
    </row>
    <row r="36" spans="2:13" ht="2" customHeight="1" x14ac:dyDescent="0.35">
      <c r="B36" s="215" t="s">
        <v>48</v>
      </c>
      <c r="C36" s="216"/>
      <c r="D36" s="216"/>
      <c r="E36" s="217" t="s">
        <v>99</v>
      </c>
      <c r="G36" s="54"/>
    </row>
    <row r="37" spans="2:13" ht="2" customHeight="1" x14ac:dyDescent="0.35">
      <c r="B37" s="215" t="s">
        <v>49</v>
      </c>
      <c r="C37" s="216"/>
      <c r="D37" s="216"/>
      <c r="E37" s="217" t="s">
        <v>99</v>
      </c>
      <c r="G37" s="54"/>
    </row>
    <row r="38" spans="2:13" ht="2" customHeight="1" x14ac:dyDescent="0.35">
      <c r="B38" s="215" t="s">
        <v>50</v>
      </c>
      <c r="C38" s="216"/>
      <c r="D38" s="216"/>
      <c r="E38" s="217" t="s">
        <v>99</v>
      </c>
      <c r="G38" s="54"/>
    </row>
    <row r="39" spans="2:13" ht="2" customHeight="1" x14ac:dyDescent="0.35">
      <c r="B39" s="218" t="s">
        <v>51</v>
      </c>
      <c r="C39" s="216"/>
      <c r="D39" s="216"/>
      <c r="E39" s="217" t="s">
        <v>99</v>
      </c>
      <c r="G39" s="54"/>
    </row>
    <row r="40" spans="2:13" ht="14.5" customHeight="1" x14ac:dyDescent="0.35">
      <c r="B40" s="48"/>
      <c r="C40" s="9"/>
      <c r="D40" s="9"/>
      <c r="E40" s="122"/>
      <c r="G40" s="54"/>
    </row>
    <row r="41" spans="2:13" ht="14.5" customHeight="1" x14ac:dyDescent="0.35">
      <c r="B41" s="48" t="s">
        <v>25</v>
      </c>
      <c r="C41" s="9"/>
      <c r="D41" s="9"/>
      <c r="E41" s="108"/>
      <c r="G41" s="138" t="s">
        <v>5</v>
      </c>
      <c r="M41" s="138" t="s">
        <v>5</v>
      </c>
    </row>
    <row r="42" spans="2:13" ht="14.5" customHeight="1" x14ac:dyDescent="0.35">
      <c r="B42" s="159" t="s">
        <v>26</v>
      </c>
      <c r="C42" s="9"/>
      <c r="D42" s="9"/>
      <c r="E42" s="108"/>
      <c r="G42" s="138"/>
      <c r="M42" s="138"/>
    </row>
    <row r="43" spans="2:13" ht="14.5" customHeight="1" x14ac:dyDescent="0.35">
      <c r="B43" s="159" t="s">
        <v>27</v>
      </c>
      <c r="C43" s="9"/>
      <c r="D43" s="9"/>
      <c r="E43" s="108"/>
      <c r="G43" s="138"/>
      <c r="M43" s="138"/>
    </row>
    <row r="44" spans="2:13" ht="14.5" customHeight="1" x14ac:dyDescent="0.35">
      <c r="B44" s="48"/>
      <c r="C44" s="9"/>
      <c r="D44" s="9"/>
      <c r="E44" s="4"/>
      <c r="G44" s="138"/>
      <c r="M44" s="138"/>
    </row>
    <row r="45" spans="2:13" ht="14.5" customHeight="1" x14ac:dyDescent="0.35">
      <c r="B45" s="139" t="s">
        <v>28</v>
      </c>
      <c r="C45" s="9"/>
      <c r="D45" s="9"/>
      <c r="E45" s="108"/>
      <c r="G45" s="138"/>
      <c r="M45" s="138"/>
    </row>
    <row r="46" spans="2:13" ht="14.5" customHeight="1" thickBot="1" x14ac:dyDescent="0.4">
      <c r="B46" s="160" t="s">
        <v>26</v>
      </c>
      <c r="C46" s="9"/>
      <c r="D46" s="9"/>
      <c r="E46" s="108"/>
    </row>
    <row r="47" spans="2:13" ht="14.5" customHeight="1" x14ac:dyDescent="0.35">
      <c r="B47" s="161" t="s">
        <v>27</v>
      </c>
      <c r="C47" s="9"/>
      <c r="D47" s="9"/>
      <c r="E47" s="108"/>
      <c r="G47" s="265" t="s">
        <v>91</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c r="G50" s="265" t="s">
        <v>29</v>
      </c>
      <c r="H50" s="266"/>
      <c r="I50" s="267"/>
    </row>
    <row r="51" spans="2:11" ht="14" customHeight="1" x14ac:dyDescent="0.35">
      <c r="B51" s="51" t="s">
        <v>88</v>
      </c>
      <c r="C51" s="9"/>
      <c r="D51" s="9"/>
      <c r="E51" s="108"/>
      <c r="G51" s="268"/>
      <c r="H51" s="255"/>
      <c r="I51" s="269"/>
    </row>
    <row r="52" spans="2:11" x14ac:dyDescent="0.35">
      <c r="B52" s="51"/>
      <c r="C52" s="9"/>
      <c r="D52" s="9"/>
      <c r="E52" s="122"/>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row>
    <row r="56" spans="2:11" s="144" customFormat="1" ht="15" customHeight="1" thickBot="1" x14ac:dyDescent="0.4">
      <c r="B56" s="207" t="s">
        <v>60</v>
      </c>
      <c r="C56" s="207"/>
      <c r="D56" s="202"/>
      <c r="E56" s="70"/>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5</v>
      </c>
      <c r="G69" s="268"/>
      <c r="H69" s="255"/>
      <c r="I69" s="269"/>
    </row>
    <row r="70" spans="2:9" ht="15" thickBot="1" x14ac:dyDescent="0.4">
      <c r="B70" s="40" t="s">
        <v>38</v>
      </c>
      <c r="C70" s="19"/>
      <c r="D70" s="19"/>
      <c r="E70" s="112" t="s">
        <v>5</v>
      </c>
      <c r="G70" s="270"/>
      <c r="H70" s="271"/>
      <c r="I70" s="272"/>
    </row>
    <row r="71" spans="2:9" x14ac:dyDescent="0.35">
      <c r="B71" s="146"/>
      <c r="C71" s="9"/>
      <c r="D71" s="9"/>
      <c r="E71" s="22"/>
    </row>
    <row r="72" spans="2:9" ht="15.75" customHeight="1" thickBot="1" x14ac:dyDescent="0.4">
      <c r="B72" s="210" t="s">
        <v>105</v>
      </c>
      <c r="C72" s="210"/>
      <c r="D72" s="210"/>
    </row>
    <row r="73" spans="2:9" ht="16.5" customHeight="1" x14ac:dyDescent="0.35">
      <c r="B73" s="61" t="s">
        <v>40</v>
      </c>
      <c r="C73" s="44"/>
      <c r="D73" s="44"/>
      <c r="E73" s="8" t="e">
        <f>'November 1-30, 2020 repayment'!E73-'December 1-31, 2020 repayment'!E57</f>
        <v>#VALUE!</v>
      </c>
      <c r="G73" s="265" t="s">
        <v>41</v>
      </c>
      <c r="H73" s="266"/>
      <c r="I73" s="267"/>
    </row>
    <row r="74" spans="2:9" ht="15" customHeight="1" x14ac:dyDescent="0.35">
      <c r="B74" s="283" t="s">
        <v>42</v>
      </c>
      <c r="C74" s="63"/>
      <c r="D74" s="63"/>
      <c r="E74" s="7"/>
      <c r="G74" s="268"/>
      <c r="H74" s="255"/>
      <c r="I74" s="269"/>
    </row>
    <row r="75" spans="2:9" ht="12.65" customHeight="1" x14ac:dyDescent="0.35">
      <c r="B75" s="283"/>
      <c r="C75" s="63"/>
      <c r="D75" s="63"/>
      <c r="E75" s="7"/>
      <c r="G75" s="268"/>
      <c r="H75" s="255"/>
      <c r="I75" s="269"/>
    </row>
    <row r="76" spans="2:9" x14ac:dyDescent="0.35">
      <c r="B76" s="283"/>
      <c r="C76" s="63"/>
      <c r="D76" s="63"/>
      <c r="E76" s="7"/>
      <c r="G76" s="268"/>
      <c r="H76" s="255"/>
      <c r="I76" s="269"/>
    </row>
    <row r="77" spans="2:9" ht="11.15" customHeight="1" x14ac:dyDescent="0.35">
      <c r="B77" s="283"/>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'November 1-30, 2020 repayment'!E79-'December 1-31, 2020 repayment'!E63</f>
        <v>#VALUE!</v>
      </c>
      <c r="G79" s="268"/>
      <c r="H79" s="255"/>
      <c r="I79" s="269"/>
    </row>
    <row r="80" spans="2:9" x14ac:dyDescent="0.35">
      <c r="B80" s="37" t="s">
        <v>5</v>
      </c>
      <c r="C80" s="9"/>
      <c r="D80" s="9"/>
      <c r="E80" s="4"/>
      <c r="G80" s="268"/>
      <c r="H80" s="255"/>
      <c r="I80" s="269"/>
    </row>
    <row r="81" spans="2:9" x14ac:dyDescent="0.35">
      <c r="B81" s="147" t="s">
        <v>44</v>
      </c>
      <c r="C81" s="9"/>
      <c r="D81" s="9"/>
      <c r="E81" s="5" t="e">
        <f>'November 1-30, 2020 repayment'!E81-'December 1-31, 2020 repayment'!E65</f>
        <v>#VALUE!</v>
      </c>
      <c r="G81" s="268"/>
      <c r="H81" s="255"/>
      <c r="I81" s="269"/>
    </row>
    <row r="82" spans="2:9" x14ac:dyDescent="0.35">
      <c r="B82" s="147"/>
      <c r="C82" s="9"/>
      <c r="D82" s="9"/>
      <c r="E82" s="4"/>
      <c r="G82" s="268"/>
      <c r="H82" s="255"/>
      <c r="I82" s="269"/>
    </row>
    <row r="83" spans="2:9" x14ac:dyDescent="0.35">
      <c r="B83" s="147" t="s">
        <v>45</v>
      </c>
      <c r="C83" s="9"/>
      <c r="D83" s="9"/>
      <c r="E83" s="5" t="e">
        <f>'November 1-30, 2020 repayment'!E83-'December 1-31, 2020 repayment'!E67</f>
        <v>#VALUE!</v>
      </c>
      <c r="G83" s="268"/>
      <c r="H83" s="255"/>
      <c r="I83" s="269"/>
    </row>
    <row r="84" spans="2:9" x14ac:dyDescent="0.35">
      <c r="B84" s="37" t="s">
        <v>5</v>
      </c>
      <c r="C84" s="9"/>
      <c r="D84" s="9"/>
      <c r="E84" s="4"/>
      <c r="G84" s="268"/>
      <c r="H84" s="255"/>
      <c r="I84" s="269"/>
    </row>
    <row r="85" spans="2:9" x14ac:dyDescent="0.35">
      <c r="B85" s="148" t="s">
        <v>37</v>
      </c>
      <c r="C85" s="9"/>
      <c r="D85" s="9"/>
      <c r="E85" s="5" t="e">
        <f>'November 1-30, 2020 repayment'!E85-'December 1-31, 2020 repayment'!E69</f>
        <v>#VALUE!</v>
      </c>
      <c r="G85" s="268"/>
      <c r="H85" s="255"/>
      <c r="I85" s="269"/>
    </row>
    <row r="86" spans="2:9" ht="15" thickBot="1" x14ac:dyDescent="0.4">
      <c r="B86" s="149" t="s">
        <v>38</v>
      </c>
      <c r="C86" s="19"/>
      <c r="D86" s="19"/>
      <c r="E86" s="6" t="e">
        <f>'November 1-30, 2020 repayment'!E86-'December 1-31, 2020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8GdXyJZhP9yCeu3T5Ssdu7W1Z45kqcfxeOhrKySsvexshziIfzwTzhKmeMJxEndmIV7tvzDq3v1P7faM8cRBig==" saltValue="/7IgQlT78wbrnqNJPcaMXg==" spinCount="100000" sheet="1" objects="1" scenarios="1"/>
  <mergeCells count="13">
    <mergeCell ref="B1:E1"/>
    <mergeCell ref="C19:E20"/>
    <mergeCell ref="B10:E10"/>
    <mergeCell ref="C13:E14"/>
    <mergeCell ref="C15:E16"/>
    <mergeCell ref="C17:E18"/>
    <mergeCell ref="G73:I86"/>
    <mergeCell ref="B74:B77"/>
    <mergeCell ref="B89:I89"/>
    <mergeCell ref="G47:I48"/>
    <mergeCell ref="G50:I54"/>
    <mergeCell ref="G57:I70"/>
    <mergeCell ref="B58:B6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800BE-28DC-4C3F-8BED-7F02A1690147}">
  <dimension ref="B1:M89"/>
  <sheetViews>
    <sheetView showGridLines="0" zoomScale="80" zoomScaleNormal="80" workbookViewId="0">
      <selection activeCell="G23" sqref="G23"/>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84" t="s">
        <v>0</v>
      </c>
      <c r="C1" s="284"/>
      <c r="D1" s="284"/>
      <c r="E1" s="284"/>
      <c r="F1" s="223"/>
    </row>
    <row r="2" spans="2:7" ht="19" thickBot="1" x14ac:dyDescent="0.5">
      <c r="B2" s="162" t="s">
        <v>1</v>
      </c>
      <c r="C2" s="163">
        <v>44197</v>
      </c>
      <c r="D2" s="164" t="s">
        <v>2</v>
      </c>
      <c r="E2" s="165">
        <v>44227</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c r="F8" s="71"/>
    </row>
    <row r="9" spans="2:7" ht="20.149999999999999" customHeight="1" x14ac:dyDescent="0.45">
      <c r="B9" s="21"/>
      <c r="C9" s="9"/>
      <c r="D9" s="9"/>
      <c r="E9" s="22"/>
      <c r="F9" s="71"/>
    </row>
    <row r="10" spans="2:7" ht="157.5" customHeight="1" x14ac:dyDescent="0.45">
      <c r="B10" s="246" t="s">
        <v>96</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63" t="s">
        <v>5</v>
      </c>
      <c r="D17" s="263"/>
      <c r="E17" s="276"/>
    </row>
    <row r="18" spans="2:5" ht="14.5" customHeight="1" x14ac:dyDescent="0.35">
      <c r="B18" s="29"/>
      <c r="C18" s="263"/>
      <c r="D18" s="263"/>
      <c r="E18" s="276"/>
    </row>
    <row r="19" spans="2:5" ht="14.5" customHeight="1" x14ac:dyDescent="0.35">
      <c r="B19" s="29" t="s">
        <v>14</v>
      </c>
      <c r="C19" s="263" t="s">
        <v>5</v>
      </c>
      <c r="D19" s="263"/>
      <c r="E19" s="276"/>
    </row>
    <row r="20" spans="2:5" ht="14.5" customHeight="1" thickBot="1" x14ac:dyDescent="0.4">
      <c r="B20" s="30"/>
      <c r="C20" s="277"/>
      <c r="D20" s="277"/>
      <c r="E20" s="278"/>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124" t="s">
        <v>16</v>
      </c>
      <c r="C23" s="125"/>
      <c r="D23" s="125"/>
      <c r="E23" s="156" t="str">
        <f>'September 1-30, 2020 repayment'!E23</f>
        <v xml:space="preserve"> </v>
      </c>
    </row>
    <row r="24" spans="2:5" ht="14.5" customHeight="1" x14ac:dyDescent="0.35">
      <c r="B24" s="127"/>
      <c r="C24" s="22"/>
      <c r="D24" s="22"/>
      <c r="E24" s="128"/>
    </row>
    <row r="25" spans="2:5" ht="14.5" customHeight="1" x14ac:dyDescent="0.35">
      <c r="B25" s="127" t="s">
        <v>17</v>
      </c>
      <c r="C25" s="22"/>
      <c r="D25" s="22"/>
      <c r="E25" s="157" t="str">
        <f>'September 1-30, 2020 repayment'!E25</f>
        <v xml:space="preserve"> </v>
      </c>
    </row>
    <row r="26" spans="2:5" ht="14.5" customHeight="1" x14ac:dyDescent="0.35">
      <c r="B26" s="130" t="s">
        <v>21</v>
      </c>
      <c r="C26" s="22"/>
      <c r="D26" s="22"/>
      <c r="E26" s="128"/>
    </row>
    <row r="27" spans="2:5" ht="14.5" customHeight="1" x14ac:dyDescent="0.35">
      <c r="B27" s="127" t="s">
        <v>19</v>
      </c>
      <c r="C27" s="22"/>
      <c r="D27" s="22"/>
      <c r="E27" s="157" t="str">
        <f>'September 1-30, 2020 repayment'!E27</f>
        <v xml:space="preserve"> </v>
      </c>
    </row>
    <row r="28" spans="2:5" ht="14.5" customHeight="1" x14ac:dyDescent="0.35">
      <c r="B28" s="127"/>
      <c r="C28" s="22"/>
      <c r="D28" s="22"/>
      <c r="E28" s="128"/>
    </row>
    <row r="29" spans="2:5" ht="14.5" customHeight="1" x14ac:dyDescent="0.35">
      <c r="B29" s="127" t="s">
        <v>20</v>
      </c>
      <c r="C29" s="22"/>
      <c r="D29" s="22"/>
      <c r="E29" s="157" t="str">
        <f>'September 1-30, 2020 repayment'!E29</f>
        <v xml:space="preserve"> </v>
      </c>
    </row>
    <row r="30" spans="2:5" ht="14.5" customHeight="1" x14ac:dyDescent="0.35">
      <c r="B30" s="131" t="s">
        <v>21</v>
      </c>
      <c r="C30" s="22"/>
      <c r="D30" s="22"/>
      <c r="E30" s="128"/>
    </row>
    <row r="31" spans="2:5" ht="14.5" customHeight="1" x14ac:dyDescent="0.35">
      <c r="B31" s="132" t="s">
        <v>22</v>
      </c>
      <c r="C31" s="22"/>
      <c r="D31" s="22"/>
      <c r="E31" s="157" t="str">
        <f>'September 1-30, 2020 repayment'!E31</f>
        <v xml:space="preserve"> </v>
      </c>
    </row>
    <row r="32" spans="2:5" ht="14.5" customHeight="1" thickBot="1" x14ac:dyDescent="0.4">
      <c r="B32" s="133" t="s">
        <v>23</v>
      </c>
      <c r="C32" s="134"/>
      <c r="D32" s="134"/>
      <c r="E32" s="158" t="str">
        <f>'September 1-30, 2020 repayment'!E32</f>
        <v xml:space="preserve"> </v>
      </c>
    </row>
    <row r="33" spans="2:13" s="54" customFormat="1" ht="14.5" customHeight="1" x14ac:dyDescent="0.35">
      <c r="B33" s="42"/>
      <c r="C33" s="43"/>
      <c r="D33" s="43"/>
      <c r="E33" s="43"/>
    </row>
    <row r="34" spans="2:13" ht="14.5" customHeight="1" thickBot="1" x14ac:dyDescent="0.4">
      <c r="B34" s="204" t="s">
        <v>61</v>
      </c>
      <c r="C34" s="205"/>
      <c r="D34" s="205"/>
      <c r="E34" s="205"/>
      <c r="F34" s="205"/>
      <c r="G34" s="54"/>
    </row>
    <row r="35" spans="2:13" ht="2" customHeight="1" x14ac:dyDescent="0.35">
      <c r="B35" s="212" t="s">
        <v>102</v>
      </c>
      <c r="C35" s="213"/>
      <c r="D35" s="213"/>
      <c r="E35" s="214"/>
      <c r="G35" s="54"/>
    </row>
    <row r="36" spans="2:13" ht="2" customHeight="1" x14ac:dyDescent="0.35">
      <c r="B36" s="215" t="s">
        <v>48</v>
      </c>
      <c r="C36" s="216"/>
      <c r="D36" s="216"/>
      <c r="E36" s="217" t="s">
        <v>99</v>
      </c>
      <c r="G36" s="54"/>
    </row>
    <row r="37" spans="2:13" ht="2" customHeight="1" x14ac:dyDescent="0.35">
      <c r="B37" s="215" t="s">
        <v>49</v>
      </c>
      <c r="C37" s="216"/>
      <c r="D37" s="216"/>
      <c r="E37" s="217" t="s">
        <v>99</v>
      </c>
      <c r="G37" s="54"/>
    </row>
    <row r="38" spans="2:13" ht="2" customHeight="1" x14ac:dyDescent="0.35">
      <c r="B38" s="215" t="s">
        <v>50</v>
      </c>
      <c r="C38" s="216"/>
      <c r="D38" s="216"/>
      <c r="E38" s="217" t="s">
        <v>99</v>
      </c>
      <c r="G38" s="54"/>
    </row>
    <row r="39" spans="2:13" ht="2" customHeight="1" x14ac:dyDescent="0.35">
      <c r="B39" s="218" t="s">
        <v>51</v>
      </c>
      <c r="C39" s="216"/>
      <c r="D39" s="216"/>
      <c r="E39" s="217" t="s">
        <v>99</v>
      </c>
      <c r="G39" s="54"/>
    </row>
    <row r="40" spans="2:13" ht="14.5" customHeight="1" x14ac:dyDescent="0.35">
      <c r="B40" s="48"/>
      <c r="C40" s="9"/>
      <c r="D40" s="9"/>
      <c r="E40" s="122"/>
      <c r="G40" s="54"/>
    </row>
    <row r="41" spans="2:13" ht="14.5" customHeight="1" x14ac:dyDescent="0.35">
      <c r="B41" s="48" t="s">
        <v>25</v>
      </c>
      <c r="C41" s="9"/>
      <c r="D41" s="9"/>
      <c r="E41" s="108"/>
      <c r="G41" s="138" t="s">
        <v>5</v>
      </c>
      <c r="M41" s="138" t="s">
        <v>5</v>
      </c>
    </row>
    <row r="42" spans="2:13" ht="14.5" customHeight="1" x14ac:dyDescent="0.35">
      <c r="B42" s="159" t="s">
        <v>26</v>
      </c>
      <c r="C42" s="9"/>
      <c r="D42" s="9"/>
      <c r="E42" s="108"/>
      <c r="G42" s="138"/>
      <c r="M42" s="138"/>
    </row>
    <row r="43" spans="2:13" ht="14.5" customHeight="1" x14ac:dyDescent="0.35">
      <c r="B43" s="159" t="s">
        <v>27</v>
      </c>
      <c r="C43" s="9"/>
      <c r="D43" s="9"/>
      <c r="E43" s="108"/>
      <c r="G43" s="138"/>
      <c r="M43" s="138"/>
    </row>
    <row r="44" spans="2:13" ht="14.5" customHeight="1" x14ac:dyDescent="0.35">
      <c r="B44" s="48"/>
      <c r="C44" s="9"/>
      <c r="D44" s="9"/>
      <c r="E44" s="4"/>
      <c r="G44" s="138"/>
      <c r="M44" s="138"/>
    </row>
    <row r="45" spans="2:13" ht="14.5" customHeight="1" x14ac:dyDescent="0.35">
      <c r="B45" s="139" t="s">
        <v>28</v>
      </c>
      <c r="C45" s="9"/>
      <c r="D45" s="9"/>
      <c r="E45" s="108"/>
      <c r="G45" s="138"/>
      <c r="M45" s="138"/>
    </row>
    <row r="46" spans="2:13" ht="14.5" customHeight="1" thickBot="1" x14ac:dyDescent="0.4">
      <c r="B46" s="160" t="s">
        <v>26</v>
      </c>
      <c r="C46" s="9"/>
      <c r="D46" s="9"/>
      <c r="E46" s="108"/>
    </row>
    <row r="47" spans="2:13" ht="14.5" customHeight="1" x14ac:dyDescent="0.35">
      <c r="B47" s="161" t="s">
        <v>27</v>
      </c>
      <c r="C47" s="9"/>
      <c r="D47" s="9"/>
      <c r="E47" s="108"/>
      <c r="G47" s="265" t="s">
        <v>91</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c r="G50" s="265" t="s">
        <v>29</v>
      </c>
      <c r="H50" s="266"/>
      <c r="I50" s="267"/>
    </row>
    <row r="51" spans="2:11" ht="14" customHeight="1" x14ac:dyDescent="0.35">
      <c r="B51" s="51" t="s">
        <v>88</v>
      </c>
      <c r="C51" s="9"/>
      <c r="D51" s="9"/>
      <c r="E51" s="108"/>
      <c r="G51" s="268"/>
      <c r="H51" s="255"/>
      <c r="I51" s="269"/>
    </row>
    <row r="52" spans="2:11" x14ac:dyDescent="0.35">
      <c r="B52" s="51"/>
      <c r="C52" s="9"/>
      <c r="D52" s="9"/>
      <c r="E52" s="122"/>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row>
    <row r="56" spans="2:11" s="144" customFormat="1" ht="15" customHeight="1" thickBot="1" x14ac:dyDescent="0.4">
      <c r="B56" s="207" t="s">
        <v>62</v>
      </c>
      <c r="C56" s="207"/>
      <c r="D56" s="202"/>
      <c r="E56" s="69"/>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5</v>
      </c>
      <c r="G69" s="268"/>
      <c r="H69" s="255"/>
      <c r="I69" s="269"/>
    </row>
    <row r="70" spans="2:9" ht="15" thickBot="1" x14ac:dyDescent="0.4">
      <c r="B70" s="40" t="s">
        <v>38</v>
      </c>
      <c r="C70" s="19"/>
      <c r="D70" s="19"/>
      <c r="E70" s="112" t="s">
        <v>5</v>
      </c>
      <c r="G70" s="270"/>
      <c r="H70" s="271"/>
      <c r="I70" s="272"/>
    </row>
    <row r="71" spans="2:9" x14ac:dyDescent="0.35">
      <c r="B71" s="146"/>
      <c r="C71" s="9"/>
      <c r="D71" s="9"/>
      <c r="E71" s="22"/>
    </row>
    <row r="72" spans="2:9" ht="15.75" customHeight="1" thickBot="1" x14ac:dyDescent="0.4">
      <c r="B72" s="210" t="s">
        <v>105</v>
      </c>
      <c r="C72" s="210"/>
      <c r="D72" s="210"/>
    </row>
    <row r="73" spans="2:9" ht="16.5" customHeight="1" x14ac:dyDescent="0.35">
      <c r="B73" s="61" t="s">
        <v>40</v>
      </c>
      <c r="C73" s="44"/>
      <c r="D73" s="44"/>
      <c r="E73" s="8" t="e">
        <f>'December 1-31, 2020 repayment'!E73-'January 1-31, 2021 repayment'!E57</f>
        <v>#VALUE!</v>
      </c>
      <c r="G73" s="265" t="s">
        <v>41</v>
      </c>
      <c r="H73" s="266"/>
      <c r="I73" s="267"/>
    </row>
    <row r="74" spans="2:9" ht="15" customHeight="1" x14ac:dyDescent="0.35">
      <c r="B74" s="283" t="s">
        <v>42</v>
      </c>
      <c r="C74" s="63"/>
      <c r="D74" s="63"/>
      <c r="E74" s="7"/>
      <c r="G74" s="268"/>
      <c r="H74" s="255"/>
      <c r="I74" s="269"/>
    </row>
    <row r="75" spans="2:9" ht="12.65" customHeight="1" x14ac:dyDescent="0.35">
      <c r="B75" s="283"/>
      <c r="C75" s="63"/>
      <c r="D75" s="63"/>
      <c r="E75" s="7"/>
      <c r="G75" s="268"/>
      <c r="H75" s="255"/>
      <c r="I75" s="269"/>
    </row>
    <row r="76" spans="2:9" x14ac:dyDescent="0.35">
      <c r="B76" s="283"/>
      <c r="C76" s="63"/>
      <c r="D76" s="63"/>
      <c r="E76" s="7"/>
      <c r="G76" s="268"/>
      <c r="H76" s="255"/>
      <c r="I76" s="269"/>
    </row>
    <row r="77" spans="2:9" ht="11.15" customHeight="1" x14ac:dyDescent="0.35">
      <c r="B77" s="283"/>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'December 1-31, 2020 repayment'!E79-'January 1-31, 2021 repayment'!E63</f>
        <v>#VALUE!</v>
      </c>
      <c r="G79" s="268"/>
      <c r="H79" s="255"/>
      <c r="I79" s="269"/>
    </row>
    <row r="80" spans="2:9" x14ac:dyDescent="0.35">
      <c r="B80" s="37" t="s">
        <v>5</v>
      </c>
      <c r="C80" s="9"/>
      <c r="D80" s="9"/>
      <c r="E80" s="4"/>
      <c r="G80" s="268"/>
      <c r="H80" s="255"/>
      <c r="I80" s="269"/>
    </row>
    <row r="81" spans="2:9" x14ac:dyDescent="0.35">
      <c r="B81" s="147" t="s">
        <v>44</v>
      </c>
      <c r="C81" s="9"/>
      <c r="D81" s="9"/>
      <c r="E81" s="5" t="e">
        <f>'December 1-31, 2020 repayment'!E81-'January 1-31, 2021 repayment'!E65</f>
        <v>#VALUE!</v>
      </c>
      <c r="G81" s="268"/>
      <c r="H81" s="255"/>
      <c r="I81" s="269"/>
    </row>
    <row r="82" spans="2:9" x14ac:dyDescent="0.35">
      <c r="B82" s="147"/>
      <c r="C82" s="9"/>
      <c r="D82" s="9"/>
      <c r="E82" s="4"/>
      <c r="G82" s="268"/>
      <c r="H82" s="255"/>
      <c r="I82" s="269"/>
    </row>
    <row r="83" spans="2:9" x14ac:dyDescent="0.35">
      <c r="B83" s="147" t="s">
        <v>45</v>
      </c>
      <c r="C83" s="9"/>
      <c r="D83" s="9"/>
      <c r="E83" s="5" t="e">
        <f>'December 1-31, 2020 repayment'!E83-'January 1-31, 2021 repayment'!E67</f>
        <v>#VALUE!</v>
      </c>
      <c r="G83" s="268"/>
      <c r="H83" s="255"/>
      <c r="I83" s="269"/>
    </row>
    <row r="84" spans="2:9" x14ac:dyDescent="0.35">
      <c r="B84" s="37" t="s">
        <v>5</v>
      </c>
      <c r="C84" s="9"/>
      <c r="D84" s="9"/>
      <c r="E84" s="4"/>
      <c r="G84" s="268"/>
      <c r="H84" s="255"/>
      <c r="I84" s="269"/>
    </row>
    <row r="85" spans="2:9" x14ac:dyDescent="0.35">
      <c r="B85" s="148" t="s">
        <v>37</v>
      </c>
      <c r="C85" s="9"/>
      <c r="D85" s="9"/>
      <c r="E85" s="5" t="e">
        <f>'December 1-31, 2020 repayment'!E85-'January 1-31, 2021 repayment'!E69</f>
        <v>#VALUE!</v>
      </c>
      <c r="G85" s="268"/>
      <c r="H85" s="255"/>
      <c r="I85" s="269"/>
    </row>
    <row r="86" spans="2:9" ht="15" thickBot="1" x14ac:dyDescent="0.4">
      <c r="B86" s="149" t="s">
        <v>38</v>
      </c>
      <c r="C86" s="19"/>
      <c r="D86" s="19"/>
      <c r="E86" s="6" t="e">
        <f>'December 1-31, 2020 repayment'!E86-'January 1-31, 2021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GJbT+l8x5DXziYBK0xVbVnDo7vMaLUKbOoXgJ7drln/Ob9Xx00SjKUg9xaV7qk0SbnrB4OTOVNnAiEHF3lDtA==" saltValue="zOCSrUczaVBtXpV1PfDS+Q==" spinCount="100000" sheet="1" objects="1" scenarios="1"/>
  <mergeCells count="13">
    <mergeCell ref="B1:E1"/>
    <mergeCell ref="C19:E20"/>
    <mergeCell ref="B10:E10"/>
    <mergeCell ref="C13:E14"/>
    <mergeCell ref="C15:E16"/>
    <mergeCell ref="C17:E18"/>
    <mergeCell ref="G73:I86"/>
    <mergeCell ref="B74:B77"/>
    <mergeCell ref="B89:I89"/>
    <mergeCell ref="G47:I48"/>
    <mergeCell ref="G50:I54"/>
    <mergeCell ref="G57:I70"/>
    <mergeCell ref="B58:B6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1211C-AB69-4767-8433-D70BE28FABC4}">
  <dimension ref="B1:M89"/>
  <sheetViews>
    <sheetView showGridLines="0" topLeftCell="C11" zoomScale="80" zoomScaleNormal="80" workbookViewId="0">
      <selection activeCell="G23" sqref="G23"/>
    </sheetView>
  </sheetViews>
  <sheetFormatPr defaultRowHeight="14.5" x14ac:dyDescent="0.35"/>
  <cols>
    <col min="1" max="1" width="3.81640625" style="26" customWidth="1"/>
    <col min="2" max="2" width="63.08984375" style="150" customWidth="1"/>
    <col min="3" max="3" width="17.1796875" style="26" customWidth="1"/>
    <col min="4" max="4" width="3.1796875" style="26" customWidth="1"/>
    <col min="5" max="5" width="17.1796875" style="27" customWidth="1"/>
    <col min="6" max="6" width="3.08984375" style="26" customWidth="1"/>
    <col min="7" max="7" width="68.81640625" style="26" customWidth="1"/>
    <col min="8" max="10" width="8.7265625" style="26"/>
    <col min="11" max="11" width="23.1796875" style="26" customWidth="1"/>
    <col min="12" max="16384" width="8.7265625" style="26"/>
  </cols>
  <sheetData>
    <row r="1" spans="2:7" ht="19" customHeight="1" thickBot="1" x14ac:dyDescent="0.5">
      <c r="B1" s="284" t="s">
        <v>0</v>
      </c>
      <c r="C1" s="284"/>
      <c r="D1" s="284"/>
      <c r="E1" s="284"/>
      <c r="F1" s="223"/>
    </row>
    <row r="2" spans="2:7" ht="19" thickBot="1" x14ac:dyDescent="0.5">
      <c r="B2" s="162" t="s">
        <v>1</v>
      </c>
      <c r="C2" s="163">
        <v>44228</v>
      </c>
      <c r="D2" s="164" t="s">
        <v>2</v>
      </c>
      <c r="E2" s="165">
        <v>44255</v>
      </c>
      <c r="F2" s="71"/>
      <c r="G2" s="121" t="s">
        <v>93</v>
      </c>
    </row>
    <row r="3" spans="2:7" ht="18.5" x14ac:dyDescent="0.45">
      <c r="B3" s="15" t="s">
        <v>3</v>
      </c>
      <c r="C3" s="16"/>
      <c r="D3" s="16"/>
      <c r="E3" s="84" t="s">
        <v>5</v>
      </c>
      <c r="F3" s="71"/>
    </row>
    <row r="4" spans="2:7" ht="18.5" x14ac:dyDescent="0.45">
      <c r="B4" s="15"/>
      <c r="C4" s="16"/>
      <c r="D4" s="16"/>
      <c r="E4" s="122"/>
      <c r="F4" s="71"/>
    </row>
    <row r="5" spans="2:7" ht="18.5" x14ac:dyDescent="0.45">
      <c r="B5" s="15" t="s">
        <v>4</v>
      </c>
      <c r="C5" s="16"/>
      <c r="D5" s="16"/>
      <c r="E5" s="86" t="s">
        <v>5</v>
      </c>
      <c r="F5" s="71"/>
    </row>
    <row r="6" spans="2:7" ht="18.5" x14ac:dyDescent="0.45">
      <c r="B6" s="17"/>
      <c r="C6" s="16"/>
      <c r="D6" s="16"/>
      <c r="E6" s="122"/>
      <c r="F6" s="71"/>
    </row>
    <row r="7" spans="2:7" ht="18.5" x14ac:dyDescent="0.45">
      <c r="B7" s="15" t="s">
        <v>6</v>
      </c>
      <c r="C7" s="9"/>
      <c r="D7" s="9"/>
      <c r="E7" s="88" t="s">
        <v>5</v>
      </c>
      <c r="F7" s="71"/>
    </row>
    <row r="8" spans="2:7" ht="20.149999999999999" customHeight="1" thickBot="1" x14ac:dyDescent="0.5">
      <c r="B8" s="18" t="s">
        <v>8</v>
      </c>
      <c r="C8" s="19"/>
      <c r="D8" s="19"/>
      <c r="E8" s="20"/>
      <c r="F8" s="71"/>
    </row>
    <row r="9" spans="2:7" ht="20.149999999999999" customHeight="1" thickBot="1" x14ac:dyDescent="0.5">
      <c r="B9" s="21"/>
      <c r="C9" s="9"/>
      <c r="D9" s="9"/>
      <c r="E9" s="22"/>
      <c r="F9" s="71"/>
    </row>
    <row r="10" spans="2:7" ht="159.5" customHeight="1" thickBot="1" x14ac:dyDescent="0.5">
      <c r="B10" s="246" t="s">
        <v>95</v>
      </c>
      <c r="C10" s="247"/>
      <c r="D10" s="247"/>
      <c r="E10" s="248"/>
      <c r="F10" s="71"/>
      <c r="G10" s="26" t="s">
        <v>5</v>
      </c>
    </row>
    <row r="11" spans="2:7" ht="14.5" customHeight="1" x14ac:dyDescent="0.45">
      <c r="B11" s="23"/>
      <c r="C11" s="23"/>
      <c r="D11" s="23"/>
      <c r="E11" s="24"/>
      <c r="F11" s="71"/>
    </row>
    <row r="12" spans="2:7" ht="14.5" customHeight="1" thickBot="1" x14ac:dyDescent="0.5">
      <c r="B12" s="209" t="s">
        <v>9</v>
      </c>
      <c r="F12" s="71"/>
    </row>
    <row r="13" spans="2:7" ht="14.5" customHeight="1" x14ac:dyDescent="0.35">
      <c r="B13" s="28" t="s">
        <v>10</v>
      </c>
      <c r="C13" s="279" t="str">
        <f>'June 19-July 31, 2020 repayment'!C13:E14</f>
        <v xml:space="preserve"> </v>
      </c>
      <c r="D13" s="279"/>
      <c r="E13" s="280"/>
    </row>
    <row r="14" spans="2:7" ht="14.5" customHeight="1" x14ac:dyDescent="0.35">
      <c r="B14" s="29"/>
      <c r="C14" s="281"/>
      <c r="D14" s="281"/>
      <c r="E14" s="282"/>
    </row>
    <row r="15" spans="2:7" ht="14.5" customHeight="1" x14ac:dyDescent="0.35">
      <c r="B15" s="29" t="s">
        <v>12</v>
      </c>
      <c r="C15" s="281" t="str">
        <f>'June 19-July 31, 2020 repayment'!C15:E16</f>
        <v xml:space="preserve"> </v>
      </c>
      <c r="D15" s="281"/>
      <c r="E15" s="282"/>
    </row>
    <row r="16" spans="2:7" ht="14.5" customHeight="1" x14ac:dyDescent="0.35">
      <c r="B16" s="29"/>
      <c r="C16" s="281"/>
      <c r="D16" s="281"/>
      <c r="E16" s="282"/>
    </row>
    <row r="17" spans="2:5" ht="14.5" customHeight="1" x14ac:dyDescent="0.35">
      <c r="B17" s="29" t="s">
        <v>13</v>
      </c>
      <c r="C17" s="263" t="s">
        <v>5</v>
      </c>
      <c r="D17" s="263"/>
      <c r="E17" s="276"/>
    </row>
    <row r="18" spans="2:5" ht="14.5" customHeight="1" x14ac:dyDescent="0.35">
      <c r="B18" s="29"/>
      <c r="C18" s="263"/>
      <c r="D18" s="263"/>
      <c r="E18" s="276"/>
    </row>
    <row r="19" spans="2:5" ht="14.5" customHeight="1" x14ac:dyDescent="0.35">
      <c r="B19" s="29" t="s">
        <v>14</v>
      </c>
      <c r="C19" s="263" t="s">
        <v>5</v>
      </c>
      <c r="D19" s="263"/>
      <c r="E19" s="276"/>
    </row>
    <row r="20" spans="2:5" ht="14.5" customHeight="1" thickBot="1" x14ac:dyDescent="0.4">
      <c r="B20" s="30"/>
      <c r="C20" s="277"/>
      <c r="D20" s="277"/>
      <c r="E20" s="278"/>
    </row>
    <row r="21" spans="2:5" s="53" customFormat="1" ht="14.5" customHeight="1" x14ac:dyDescent="0.35">
      <c r="B21" s="31"/>
      <c r="C21" s="32"/>
      <c r="D21" s="32"/>
      <c r="E21" s="33"/>
    </row>
    <row r="22" spans="2:5" ht="14.5" customHeight="1" thickBot="1" x14ac:dyDescent="0.4">
      <c r="B22" s="208" t="s">
        <v>15</v>
      </c>
      <c r="C22" s="208"/>
      <c r="D22" s="208"/>
      <c r="E22" s="208"/>
    </row>
    <row r="23" spans="2:5" ht="14.5" customHeight="1" x14ac:dyDescent="0.35">
      <c r="B23" s="124" t="s">
        <v>16</v>
      </c>
      <c r="C23" s="125"/>
      <c r="D23" s="125"/>
      <c r="E23" s="156" t="str">
        <f>'September 1-30, 2020 repayment'!E23</f>
        <v xml:space="preserve"> </v>
      </c>
    </row>
    <row r="24" spans="2:5" ht="14.5" customHeight="1" x14ac:dyDescent="0.35">
      <c r="B24" s="127"/>
      <c r="C24" s="22"/>
      <c r="D24" s="22"/>
      <c r="E24" s="128"/>
    </row>
    <row r="25" spans="2:5" ht="14.5" customHeight="1" x14ac:dyDescent="0.35">
      <c r="B25" s="127" t="s">
        <v>17</v>
      </c>
      <c r="C25" s="22"/>
      <c r="D25" s="22"/>
      <c r="E25" s="157" t="str">
        <f>'September 1-30, 2020 repayment'!E25</f>
        <v xml:space="preserve"> </v>
      </c>
    </row>
    <row r="26" spans="2:5" ht="14.5" customHeight="1" x14ac:dyDescent="0.35">
      <c r="B26" s="130" t="s">
        <v>21</v>
      </c>
      <c r="C26" s="22"/>
      <c r="D26" s="22"/>
      <c r="E26" s="128"/>
    </row>
    <row r="27" spans="2:5" ht="14.5" customHeight="1" x14ac:dyDescent="0.35">
      <c r="B27" s="127" t="s">
        <v>19</v>
      </c>
      <c r="C27" s="22"/>
      <c r="D27" s="22"/>
      <c r="E27" s="157" t="str">
        <f>'September 1-30, 2020 repayment'!E27</f>
        <v xml:space="preserve"> </v>
      </c>
    </row>
    <row r="28" spans="2:5" ht="14.5" customHeight="1" x14ac:dyDescent="0.35">
      <c r="B28" s="127"/>
      <c r="C28" s="22"/>
      <c r="D28" s="22"/>
      <c r="E28" s="128"/>
    </row>
    <row r="29" spans="2:5" ht="14.5" customHeight="1" x14ac:dyDescent="0.35">
      <c r="B29" s="127" t="s">
        <v>20</v>
      </c>
      <c r="C29" s="22"/>
      <c r="D29" s="22"/>
      <c r="E29" s="157" t="str">
        <f>'September 1-30, 2020 repayment'!E29</f>
        <v xml:space="preserve"> </v>
      </c>
    </row>
    <row r="30" spans="2:5" ht="14.5" customHeight="1" x14ac:dyDescent="0.35">
      <c r="B30" s="131" t="s">
        <v>21</v>
      </c>
      <c r="C30" s="22"/>
      <c r="D30" s="22"/>
      <c r="E30" s="128"/>
    </row>
    <row r="31" spans="2:5" ht="14.5" customHeight="1" x14ac:dyDescent="0.35">
      <c r="B31" s="132" t="s">
        <v>22</v>
      </c>
      <c r="C31" s="22"/>
      <c r="D31" s="22"/>
      <c r="E31" s="157" t="str">
        <f>'September 1-30, 2020 repayment'!E31</f>
        <v xml:space="preserve"> </v>
      </c>
    </row>
    <row r="32" spans="2:5" ht="14.5" customHeight="1" thickBot="1" x14ac:dyDescent="0.4">
      <c r="B32" s="133" t="s">
        <v>23</v>
      </c>
      <c r="C32" s="134"/>
      <c r="D32" s="134"/>
      <c r="E32" s="158" t="str">
        <f>'September 1-30, 2020 repayment'!E32</f>
        <v xml:space="preserve"> </v>
      </c>
    </row>
    <row r="33" spans="2:13" s="54" customFormat="1" ht="14.5" customHeight="1" x14ac:dyDescent="0.35">
      <c r="B33" s="42"/>
      <c r="C33" s="43"/>
      <c r="D33" s="43"/>
      <c r="E33" s="43"/>
    </row>
    <row r="34" spans="2:13" ht="14.5" customHeight="1" thickBot="1" x14ac:dyDescent="0.4">
      <c r="B34" s="204" t="s">
        <v>63</v>
      </c>
      <c r="C34" s="204"/>
      <c r="D34" s="204"/>
      <c r="E34" s="204"/>
      <c r="F34" s="204"/>
      <c r="G34" s="54"/>
    </row>
    <row r="35" spans="2:13" ht="2" customHeight="1" x14ac:dyDescent="0.35">
      <c r="B35" s="212" t="s">
        <v>102</v>
      </c>
      <c r="C35" s="213"/>
      <c r="D35" s="213"/>
      <c r="E35" s="214"/>
      <c r="G35" s="54"/>
    </row>
    <row r="36" spans="2:13" ht="2" customHeight="1" x14ac:dyDescent="0.35">
      <c r="B36" s="215" t="s">
        <v>48</v>
      </c>
      <c r="C36" s="216"/>
      <c r="D36" s="216"/>
      <c r="E36" s="217" t="s">
        <v>99</v>
      </c>
      <c r="G36" s="54"/>
    </row>
    <row r="37" spans="2:13" ht="2" customHeight="1" x14ac:dyDescent="0.35">
      <c r="B37" s="215" t="s">
        <v>49</v>
      </c>
      <c r="C37" s="216"/>
      <c r="D37" s="216"/>
      <c r="E37" s="217" t="s">
        <v>99</v>
      </c>
      <c r="G37" s="54"/>
    </row>
    <row r="38" spans="2:13" ht="2" customHeight="1" x14ac:dyDescent="0.35">
      <c r="B38" s="215" t="s">
        <v>50</v>
      </c>
      <c r="C38" s="216"/>
      <c r="D38" s="216"/>
      <c r="E38" s="217" t="s">
        <v>99</v>
      </c>
      <c r="G38" s="54"/>
    </row>
    <row r="39" spans="2:13" ht="2" customHeight="1" x14ac:dyDescent="0.35">
      <c r="B39" s="218" t="s">
        <v>51</v>
      </c>
      <c r="C39" s="216"/>
      <c r="D39" s="216"/>
      <c r="E39" s="217" t="s">
        <v>99</v>
      </c>
      <c r="G39" s="54"/>
    </row>
    <row r="40" spans="2:13" ht="14.5" customHeight="1" x14ac:dyDescent="0.35">
      <c r="B40" s="48"/>
      <c r="C40" s="9"/>
      <c r="D40" s="9"/>
      <c r="E40" s="122"/>
      <c r="G40" s="54"/>
    </row>
    <row r="41" spans="2:13" ht="14.5" customHeight="1" x14ac:dyDescent="0.35">
      <c r="B41" s="48" t="s">
        <v>25</v>
      </c>
      <c r="C41" s="9"/>
      <c r="D41" s="9"/>
      <c r="E41" s="108"/>
      <c r="G41" s="138" t="s">
        <v>5</v>
      </c>
      <c r="M41" s="138" t="s">
        <v>5</v>
      </c>
    </row>
    <row r="42" spans="2:13" ht="14.5" customHeight="1" x14ac:dyDescent="0.35">
      <c r="B42" s="159" t="s">
        <v>26</v>
      </c>
      <c r="C42" s="9"/>
      <c r="D42" s="9"/>
      <c r="E42" s="108"/>
      <c r="G42" s="138"/>
      <c r="M42" s="138"/>
    </row>
    <row r="43" spans="2:13" ht="14.5" customHeight="1" x14ac:dyDescent="0.35">
      <c r="B43" s="159" t="s">
        <v>27</v>
      </c>
      <c r="C43" s="9"/>
      <c r="D43" s="9"/>
      <c r="E43" s="108"/>
      <c r="G43" s="138"/>
      <c r="M43" s="138"/>
    </row>
    <row r="44" spans="2:13" ht="14.5" customHeight="1" x14ac:dyDescent="0.35">
      <c r="B44" s="48"/>
      <c r="C44" s="9"/>
      <c r="D44" s="9"/>
      <c r="E44" s="4"/>
      <c r="G44" s="138"/>
      <c r="M44" s="138"/>
    </row>
    <row r="45" spans="2:13" ht="14.5" customHeight="1" x14ac:dyDescent="0.35">
      <c r="B45" s="139" t="s">
        <v>28</v>
      </c>
      <c r="C45" s="9"/>
      <c r="D45" s="9"/>
      <c r="E45" s="108"/>
      <c r="G45" s="138"/>
      <c r="M45" s="138"/>
    </row>
    <row r="46" spans="2:13" ht="14.5" customHeight="1" thickBot="1" x14ac:dyDescent="0.4">
      <c r="B46" s="160" t="s">
        <v>26</v>
      </c>
      <c r="C46" s="9"/>
      <c r="D46" s="9"/>
      <c r="E46" s="108"/>
    </row>
    <row r="47" spans="2:13" ht="14.5" customHeight="1" x14ac:dyDescent="0.35">
      <c r="B47" s="161" t="s">
        <v>27</v>
      </c>
      <c r="C47" s="9"/>
      <c r="D47" s="9"/>
      <c r="E47" s="108"/>
      <c r="G47" s="265" t="s">
        <v>91</v>
      </c>
      <c r="H47" s="266"/>
      <c r="I47" s="267"/>
      <c r="J47" s="140"/>
      <c r="K47" s="140"/>
    </row>
    <row r="48" spans="2:13" ht="14.5" customHeight="1" thickBot="1" x14ac:dyDescent="0.4">
      <c r="B48" s="50"/>
      <c r="C48" s="9"/>
      <c r="D48" s="9"/>
      <c r="E48" s="4"/>
      <c r="G48" s="270"/>
      <c r="H48" s="271"/>
      <c r="I48" s="272"/>
      <c r="J48" s="140"/>
      <c r="K48" s="140"/>
    </row>
    <row r="49" spans="2:11" ht="14.5" customHeight="1" thickBot="1" x14ac:dyDescent="0.4">
      <c r="B49" s="50"/>
      <c r="C49" s="9"/>
      <c r="D49" s="9"/>
      <c r="E49" s="4"/>
      <c r="F49" s="54"/>
      <c r="G49" s="141"/>
      <c r="H49" s="140"/>
      <c r="I49" s="140"/>
      <c r="J49" s="140"/>
      <c r="K49" s="140"/>
    </row>
    <row r="50" spans="2:11" ht="29.5" customHeight="1" x14ac:dyDescent="0.35">
      <c r="B50" s="51" t="s">
        <v>87</v>
      </c>
      <c r="C50" s="9"/>
      <c r="D50" s="9"/>
      <c r="E50" s="107"/>
      <c r="G50" s="265" t="s">
        <v>29</v>
      </c>
      <c r="H50" s="266"/>
      <c r="I50" s="267"/>
    </row>
    <row r="51" spans="2:11" ht="14" customHeight="1" x14ac:dyDescent="0.35">
      <c r="B51" s="51" t="s">
        <v>88</v>
      </c>
      <c r="C51" s="9"/>
      <c r="D51" s="9"/>
      <c r="E51" s="108"/>
      <c r="G51" s="268"/>
      <c r="H51" s="255"/>
      <c r="I51" s="269"/>
    </row>
    <row r="52" spans="2:11" x14ac:dyDescent="0.35">
      <c r="B52" s="51"/>
      <c r="C52" s="9"/>
      <c r="D52" s="9"/>
      <c r="E52" s="122"/>
      <c r="G52" s="268"/>
      <c r="H52" s="255"/>
      <c r="I52" s="269"/>
    </row>
    <row r="53" spans="2:11" ht="29" x14ac:dyDescent="0.35">
      <c r="B53" s="51" t="s">
        <v>89</v>
      </c>
      <c r="C53" s="9"/>
      <c r="D53" s="9"/>
      <c r="E53" s="107"/>
      <c r="G53" s="268"/>
      <c r="H53" s="255"/>
      <c r="I53" s="269"/>
    </row>
    <row r="54" spans="2:11" ht="14.5" customHeight="1" thickBot="1" x14ac:dyDescent="0.4">
      <c r="B54" s="52" t="s">
        <v>90</v>
      </c>
      <c r="C54" s="19"/>
      <c r="D54" s="19"/>
      <c r="E54" s="112"/>
      <c r="G54" s="270"/>
      <c r="H54" s="271"/>
      <c r="I54" s="272"/>
    </row>
    <row r="55" spans="2:11" s="144" customFormat="1" x14ac:dyDescent="0.35">
      <c r="B55" s="143"/>
      <c r="E55" s="43"/>
    </row>
    <row r="56" spans="2:11" s="144" customFormat="1" ht="15" customHeight="1" thickBot="1" x14ac:dyDescent="0.4">
      <c r="B56" s="207" t="s">
        <v>64</v>
      </c>
      <c r="C56" s="207"/>
      <c r="D56" s="202"/>
      <c r="E56" s="70"/>
    </row>
    <row r="57" spans="2:11" x14ac:dyDescent="0.35">
      <c r="B57" s="34" t="s">
        <v>31</v>
      </c>
      <c r="C57" s="44"/>
      <c r="D57" s="44"/>
      <c r="E57" s="115" t="s">
        <v>5</v>
      </c>
      <c r="G57" s="265" t="s">
        <v>32</v>
      </c>
      <c r="H57" s="266"/>
      <c r="I57" s="267"/>
    </row>
    <row r="58" spans="2:11" ht="15" customHeight="1" x14ac:dyDescent="0.35">
      <c r="B58" s="238" t="s">
        <v>33</v>
      </c>
      <c r="C58" s="9"/>
      <c r="D58" s="9"/>
      <c r="E58" s="76"/>
      <c r="G58" s="268"/>
      <c r="H58" s="255"/>
      <c r="I58" s="269"/>
    </row>
    <row r="59" spans="2:11" ht="13.5" customHeight="1" x14ac:dyDescent="0.35">
      <c r="B59" s="238"/>
      <c r="C59" s="9"/>
      <c r="D59" s="9"/>
      <c r="E59" s="76"/>
      <c r="G59" s="268"/>
      <c r="H59" s="255"/>
      <c r="I59" s="269"/>
    </row>
    <row r="60" spans="2:11" ht="11.15" customHeight="1" x14ac:dyDescent="0.35">
      <c r="B60" s="238"/>
      <c r="C60" s="9"/>
      <c r="D60" s="9"/>
      <c r="E60" s="76"/>
      <c r="G60" s="268"/>
      <c r="H60" s="255"/>
      <c r="I60" s="269"/>
    </row>
    <row r="61" spans="2:11" ht="14.5" customHeight="1" x14ac:dyDescent="0.35">
      <c r="B61" s="238"/>
      <c r="C61" s="9"/>
      <c r="D61" s="9"/>
      <c r="E61" s="76"/>
      <c r="G61" s="268"/>
      <c r="H61" s="255"/>
      <c r="I61" s="269"/>
    </row>
    <row r="62" spans="2:11" ht="15.65" customHeight="1" x14ac:dyDescent="0.35">
      <c r="B62" s="145"/>
      <c r="C62" s="55"/>
      <c r="D62" s="55"/>
      <c r="E62" s="7"/>
      <c r="G62" s="268"/>
      <c r="H62" s="255"/>
      <c r="I62" s="269"/>
    </row>
    <row r="63" spans="2:11" x14ac:dyDescent="0.35">
      <c r="B63" s="36" t="s">
        <v>34</v>
      </c>
      <c r="C63" s="9"/>
      <c r="D63" s="9"/>
      <c r="E63" s="108" t="s">
        <v>5</v>
      </c>
      <c r="G63" s="268"/>
      <c r="H63" s="255"/>
      <c r="I63" s="269"/>
    </row>
    <row r="64" spans="2:11" x14ac:dyDescent="0.35">
      <c r="B64" s="130" t="s">
        <v>21</v>
      </c>
      <c r="C64" s="9"/>
      <c r="D64" s="9"/>
      <c r="E64" s="122"/>
      <c r="G64" s="268"/>
      <c r="H64" s="255"/>
      <c r="I64" s="269"/>
    </row>
    <row r="65" spans="2:9" x14ac:dyDescent="0.35">
      <c r="B65" s="36" t="s">
        <v>35</v>
      </c>
      <c r="C65" s="9"/>
      <c r="D65" s="9"/>
      <c r="E65" s="108" t="s">
        <v>5</v>
      </c>
      <c r="G65" s="268"/>
      <c r="H65" s="255"/>
      <c r="I65" s="269"/>
    </row>
    <row r="66" spans="2:9" x14ac:dyDescent="0.35">
      <c r="B66" s="36"/>
      <c r="C66" s="9"/>
      <c r="D66" s="9"/>
      <c r="E66" s="122"/>
      <c r="G66" s="268"/>
      <c r="H66" s="255"/>
      <c r="I66" s="269"/>
    </row>
    <row r="67" spans="2:9" x14ac:dyDescent="0.35">
      <c r="B67" s="36" t="s">
        <v>36</v>
      </c>
      <c r="C67" s="9"/>
      <c r="D67" s="9"/>
      <c r="E67" s="108" t="s">
        <v>5</v>
      </c>
      <c r="G67" s="268"/>
      <c r="H67" s="255"/>
      <c r="I67" s="269"/>
    </row>
    <row r="68" spans="2:9" x14ac:dyDescent="0.35">
      <c r="B68" s="130" t="s">
        <v>21</v>
      </c>
      <c r="C68" s="9"/>
      <c r="D68" s="9"/>
      <c r="E68" s="122"/>
      <c r="G68" s="268"/>
      <c r="H68" s="255"/>
      <c r="I68" s="269"/>
    </row>
    <row r="69" spans="2:9" x14ac:dyDescent="0.35">
      <c r="B69" s="39" t="s">
        <v>37</v>
      </c>
      <c r="C69" s="9"/>
      <c r="D69" s="9"/>
      <c r="E69" s="108" t="s">
        <v>98</v>
      </c>
      <c r="G69" s="268"/>
      <c r="H69" s="255"/>
      <c r="I69" s="269"/>
    </row>
    <row r="70" spans="2:9" ht="15" thickBot="1" x14ac:dyDescent="0.4">
      <c r="B70" s="40" t="s">
        <v>38</v>
      </c>
      <c r="C70" s="19"/>
      <c r="D70" s="19"/>
      <c r="E70" s="112" t="s">
        <v>5</v>
      </c>
      <c r="G70" s="270"/>
      <c r="H70" s="271"/>
      <c r="I70" s="272"/>
    </row>
    <row r="71" spans="2:9" x14ac:dyDescent="0.35">
      <c r="B71" s="146"/>
      <c r="C71" s="9"/>
      <c r="D71" s="9"/>
      <c r="E71" s="22"/>
    </row>
    <row r="72" spans="2:9" ht="15.75" customHeight="1" thickBot="1" x14ac:dyDescent="0.4">
      <c r="B72" s="210" t="s">
        <v>105</v>
      </c>
      <c r="C72" s="210"/>
      <c r="D72" s="210"/>
    </row>
    <row r="73" spans="2:9" ht="16.5" customHeight="1" x14ac:dyDescent="0.35">
      <c r="B73" s="61" t="s">
        <v>40</v>
      </c>
      <c r="C73" s="44"/>
      <c r="D73" s="44"/>
      <c r="E73" s="8" t="e">
        <f>'January 1-31, 2021 repayment'!E73-'February 1-28, 2021 repayment'!E57</f>
        <v>#VALUE!</v>
      </c>
      <c r="G73" s="265" t="s">
        <v>41</v>
      </c>
      <c r="H73" s="266"/>
      <c r="I73" s="267"/>
    </row>
    <row r="74" spans="2:9" ht="15" customHeight="1" x14ac:dyDescent="0.35">
      <c r="B74" s="283" t="s">
        <v>42</v>
      </c>
      <c r="C74" s="63"/>
      <c r="D74" s="63"/>
      <c r="E74" s="7"/>
      <c r="G74" s="268"/>
      <c r="H74" s="255"/>
      <c r="I74" s="269"/>
    </row>
    <row r="75" spans="2:9" ht="12.65" customHeight="1" x14ac:dyDescent="0.35">
      <c r="B75" s="283"/>
      <c r="C75" s="63"/>
      <c r="D75" s="63"/>
      <c r="E75" s="7"/>
      <c r="G75" s="268"/>
      <c r="H75" s="255"/>
      <c r="I75" s="269"/>
    </row>
    <row r="76" spans="2:9" x14ac:dyDescent="0.35">
      <c r="B76" s="283"/>
      <c r="C76" s="63"/>
      <c r="D76" s="63"/>
      <c r="E76" s="7"/>
      <c r="G76" s="268"/>
      <c r="H76" s="255"/>
      <c r="I76" s="269"/>
    </row>
    <row r="77" spans="2:9" ht="11.15" customHeight="1" x14ac:dyDescent="0.35">
      <c r="B77" s="283"/>
      <c r="C77" s="63"/>
      <c r="D77" s="63"/>
      <c r="E77" s="7"/>
      <c r="G77" s="268"/>
      <c r="H77" s="255"/>
      <c r="I77" s="269"/>
    </row>
    <row r="78" spans="2:9" x14ac:dyDescent="0.35">
      <c r="B78" s="37"/>
      <c r="C78" s="63"/>
      <c r="D78" s="63"/>
      <c r="E78" s="7"/>
      <c r="G78" s="268"/>
      <c r="H78" s="255"/>
      <c r="I78" s="269"/>
    </row>
    <row r="79" spans="2:9" x14ac:dyDescent="0.35">
      <c r="B79" s="147" t="s">
        <v>43</v>
      </c>
      <c r="C79" s="9"/>
      <c r="D79" s="9"/>
      <c r="E79" s="5" t="e">
        <f>'January 1-31, 2021 repayment'!E79-'February 1-28, 2021 repayment'!E63</f>
        <v>#VALUE!</v>
      </c>
      <c r="G79" s="268"/>
      <c r="H79" s="255"/>
      <c r="I79" s="269"/>
    </row>
    <row r="80" spans="2:9" x14ac:dyDescent="0.35">
      <c r="B80" s="37" t="s">
        <v>5</v>
      </c>
      <c r="C80" s="9"/>
      <c r="D80" s="9"/>
      <c r="E80" s="4"/>
      <c r="G80" s="268"/>
      <c r="H80" s="255"/>
      <c r="I80" s="269"/>
    </row>
    <row r="81" spans="2:9" x14ac:dyDescent="0.35">
      <c r="B81" s="147" t="s">
        <v>44</v>
      </c>
      <c r="C81" s="9"/>
      <c r="D81" s="9"/>
      <c r="E81" s="5" t="e">
        <f>'January 1-31, 2021 repayment'!E81-'February 1-28, 2021 repayment'!E65</f>
        <v>#VALUE!</v>
      </c>
      <c r="G81" s="268"/>
      <c r="H81" s="255"/>
      <c r="I81" s="269"/>
    </row>
    <row r="82" spans="2:9" x14ac:dyDescent="0.35">
      <c r="B82" s="147"/>
      <c r="C82" s="9"/>
      <c r="D82" s="9"/>
      <c r="E82" s="4"/>
      <c r="G82" s="268"/>
      <c r="H82" s="255"/>
      <c r="I82" s="269"/>
    </row>
    <row r="83" spans="2:9" x14ac:dyDescent="0.35">
      <c r="B83" s="147" t="s">
        <v>45</v>
      </c>
      <c r="C83" s="9"/>
      <c r="D83" s="9"/>
      <c r="E83" s="5" t="e">
        <f>'January 1-31, 2021 repayment'!E83-'February 1-28, 2021 repayment'!E67</f>
        <v>#VALUE!</v>
      </c>
      <c r="G83" s="268"/>
      <c r="H83" s="255"/>
      <c r="I83" s="269"/>
    </row>
    <row r="84" spans="2:9" x14ac:dyDescent="0.35">
      <c r="B84" s="37" t="s">
        <v>5</v>
      </c>
      <c r="C84" s="9"/>
      <c r="D84" s="9"/>
      <c r="E84" s="4"/>
      <c r="G84" s="268"/>
      <c r="H84" s="255"/>
      <c r="I84" s="269"/>
    </row>
    <row r="85" spans="2:9" x14ac:dyDescent="0.35">
      <c r="B85" s="148" t="s">
        <v>37</v>
      </c>
      <c r="C85" s="9"/>
      <c r="D85" s="9"/>
      <c r="E85" s="5" t="e">
        <f>'January 1-31, 2021 repayment'!E85-'February 1-28, 2021 repayment'!E69</f>
        <v>#VALUE!</v>
      </c>
      <c r="G85" s="268"/>
      <c r="H85" s="255"/>
      <c r="I85" s="269"/>
    </row>
    <row r="86" spans="2:9" ht="15" thickBot="1" x14ac:dyDescent="0.4">
      <c r="B86" s="149" t="s">
        <v>38</v>
      </c>
      <c r="C86" s="19"/>
      <c r="D86" s="19"/>
      <c r="E86" s="6" t="e">
        <f>'January 1-31, 2021 repayment'!E86-'February 1-28, 2021 repayment'!E70</f>
        <v>#VALUE!</v>
      </c>
      <c r="G86" s="270"/>
      <c r="H86" s="271"/>
      <c r="I86" s="272"/>
    </row>
    <row r="89" spans="2:9" ht="37.5" customHeight="1" thickBot="1" x14ac:dyDescent="0.4">
      <c r="B89" s="235" t="s">
        <v>46</v>
      </c>
      <c r="C89" s="236"/>
      <c r="D89" s="236"/>
      <c r="E89" s="236"/>
      <c r="F89" s="236"/>
      <c r="G89" s="236"/>
      <c r="H89" s="236"/>
      <c r="I89" s="237"/>
    </row>
  </sheetData>
  <sheetProtection algorithmName="SHA-512" hashValue="VXJdwXTAk/97OMj3SNY5HKL7RAEn34IRrGd/fioz3T7Lfkpfnu9KRQqjSsaGaKeAUFsjq8pl2eM6puqMiUwgpA==" saltValue="QLbB1boK2QKFvZOP2+6UuQ==" spinCount="100000" sheet="1" objects="1" scenarios="1"/>
  <mergeCells count="13">
    <mergeCell ref="B1:E1"/>
    <mergeCell ref="C19:E20"/>
    <mergeCell ref="B10:E10"/>
    <mergeCell ref="C13:E14"/>
    <mergeCell ref="C15:E16"/>
    <mergeCell ref="C17:E18"/>
    <mergeCell ref="G73:I86"/>
    <mergeCell ref="B74:B77"/>
    <mergeCell ref="B89:I89"/>
    <mergeCell ref="G47:I48"/>
    <mergeCell ref="G50:I54"/>
    <mergeCell ref="G57:I70"/>
    <mergeCell ref="B58:B6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ferenceDocument" ma:contentTypeID="0x01010053D6503211FB6B47AFCDD220C757BE0600B4DEBC4D71882E4DB4D619A10096923C" ma:contentTypeVersion="7" ma:contentTypeDescription="" ma:contentTypeScope="" ma:versionID="fcd82b33329b5eca49beca957707f4de">
  <xsd:schema xmlns:xsd="http://www.w3.org/2001/XMLSchema" xmlns:xs="http://www.w3.org/2001/XMLSchema" xmlns:p="http://schemas.microsoft.com/office/2006/metadata/properties" xmlns:ns2="028cda1e-b708-4ae5-910c-5d811bf777cd" xmlns:ns3="a5b67f7e-e84e-40a8-8a40-139a544444a2" targetNamespace="http://schemas.microsoft.com/office/2006/metadata/properties" ma:root="true" ma:fieldsID="8b5702d93aae9daa671d3891a72f55cd" ns2:_="" ns3:_="">
    <xsd:import namespace="028cda1e-b708-4ae5-910c-5d811bf777cd"/>
    <xsd:import namespace="a5b67f7e-e84e-40a8-8a40-139a544444a2"/>
    <xsd:element name="properties">
      <xsd:complexType>
        <xsd:sequence>
          <xsd:element name="documentManagement">
            <xsd:complexType>
              <xsd:all>
                <xsd:element ref="ns2:ReferenceDate" minOccurs="0"/>
                <xsd:element ref="ns2:ReferenceDocumentType" minOccurs="0"/>
                <xsd:element ref="ns2:Reference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cda1e-b708-4ae5-910c-5d811bf777cd" elementFormDefault="qualified">
    <xsd:import namespace="http://schemas.microsoft.com/office/2006/documentManagement/types"/>
    <xsd:import namespace="http://schemas.microsoft.com/office/infopath/2007/PartnerControls"/>
    <xsd:element name="ReferenceDate" ma:index="8" nillable="true" ma:displayName="Date" ma:format="DateOnly" ma:internalName="ReferenceDate">
      <xsd:simpleType>
        <xsd:restriction base="dms:DateTime"/>
      </xsd:simpleType>
    </xsd:element>
    <xsd:element name="ReferenceDocumentType" ma:index="9" nillable="true" ma:displayName="Document type" ma:default="Form" ma:format="Dropdown" ma:internalName="ReferenceDocumentType">
      <xsd:simpleType>
        <xsd:restriction base="dms:Choice">
          <xsd:enumeration value="Form"/>
          <xsd:enumeration value="Template"/>
          <xsd:enumeration value="Reference"/>
          <xsd:enumeration value="Brochure"/>
          <xsd:enumeration value="Information sheet"/>
        </xsd:restriction>
      </xsd:simpleType>
    </xsd:element>
    <xsd:element name="ReferenceTopic" ma:index="10" nillable="true" ma:displayName="Rule" ma:default="Rule 001" ma:format="Dropdown" ma:internalName="ReferenceTopic">
      <xsd:simpleType>
        <xsd:restriction base="dms:Choice">
          <xsd:enumeration value="Rule 001"/>
          <xsd:enumeration value="Rule 002"/>
          <xsd:enumeration value="Rule 003"/>
          <xsd:enumeration value="Rule 004"/>
          <xsd:enumeration value="Rule 005"/>
          <xsd:enumeration value="Rule 007"/>
          <xsd:enumeration value="Rule 009"/>
          <xsd:enumeration value="Rule 011"/>
          <xsd:enumeration value="Rule 012"/>
          <xsd:enumeration value="Rule 020"/>
          <xsd:enumeration value="Rule 021"/>
          <xsd:enumeration value="Rule 022"/>
          <xsd:enumeration value="Rule 024"/>
          <xsd:enumeration value="Rule 029"/>
          <xsd:enumeration value="Rule 030"/>
          <xsd:enumeration value="Rule 031"/>
          <xsd:enumeration value="N/A"/>
        </xsd:restriction>
      </xsd:simpleType>
    </xsd:element>
  </xsd:schema>
  <xsd:schema xmlns:xsd="http://www.w3.org/2001/XMLSchema" xmlns:xs="http://www.w3.org/2001/XMLSchema" xmlns:dms="http://schemas.microsoft.com/office/2006/documentManagement/types" xmlns:pc="http://schemas.microsoft.com/office/infopath/2007/PartnerControls" targetNamespace="a5b67f7e-e84e-40a8-8a40-139a544444a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ferenceTopic xmlns="028cda1e-b708-4ae5-910c-5d811bf777cd" xsi:nil="true"/>
    <ReferenceDocumentType xmlns="028cda1e-b708-4ae5-910c-5d811bf777cd">Template</ReferenceDocumentType>
    <ReferenceDate xmlns="028cda1e-b708-4ae5-910c-5d811bf777cd">2020-10-30T06:00:00+00:00</ReferenceDate>
  </documentManagement>
</p:properties>
</file>

<file path=customXml/itemProps1.xml><?xml version="1.0" encoding="utf-8"?>
<ds:datastoreItem xmlns:ds="http://schemas.openxmlformats.org/officeDocument/2006/customXml" ds:itemID="{461735A1-1362-4490-9F94-632AF6421992}"/>
</file>

<file path=customXml/itemProps2.xml><?xml version="1.0" encoding="utf-8"?>
<ds:datastoreItem xmlns:ds="http://schemas.openxmlformats.org/officeDocument/2006/customXml" ds:itemID="{B13386E2-9EA5-45AC-828A-D66F1E8649D3}"/>
</file>

<file path=customXml/itemProps3.xml><?xml version="1.0" encoding="utf-8"?>
<ds:datastoreItem xmlns:ds="http://schemas.openxmlformats.org/officeDocument/2006/customXml" ds:itemID="{C137D492-1A2F-4671-938F-C677F8D1E8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June 19-July 31, 2020 repayment</vt:lpstr>
      <vt:lpstr>August 1-31, 2020 repayment</vt:lpstr>
      <vt:lpstr>September 1-30, 2020 repayment</vt:lpstr>
      <vt:lpstr>October 1-31, 2020 repayment</vt:lpstr>
      <vt:lpstr>November 1-30, 2020 repayment</vt:lpstr>
      <vt:lpstr>December 1-31, 2020 repayment</vt:lpstr>
      <vt:lpstr>January 1-31, 2021 repayment</vt:lpstr>
      <vt:lpstr>February 1-28, 2021 repayment</vt:lpstr>
      <vt:lpstr>March 1-31, 2021 repayment</vt:lpstr>
      <vt:lpstr>April 1-30, 2021 repayment</vt:lpstr>
      <vt:lpstr>May 1-31, 2021 repayment</vt:lpstr>
      <vt:lpstr>June 1-18, 2021 repayment</vt:lpstr>
      <vt:lpstr>Aggregate repayment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repayment reporting spreadsheet</dc:title>
  <dc:subject/>
  <dc:creator>Pooja Sharma</dc:creator>
  <cp:keywords/>
  <dc:description/>
  <cp:lastModifiedBy>Summer Abney</cp:lastModifiedBy>
  <cp:revision/>
  <dcterms:created xsi:type="dcterms:W3CDTF">2020-06-08T14:06:30Z</dcterms:created>
  <dcterms:modified xsi:type="dcterms:W3CDTF">2021-07-09T15:49:18Z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0x01010053D6503211FB6B47AFCDD220C757BE0600B4DEBC4D71882E4DB4D619A10096923C</vt:lpwstr>
  </property>
</Properties>
</file>